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库汇总表" sheetId="21" r:id="rId1"/>
  </sheets>
  <definedNames>
    <definedName name="_xlnm._FilterDatabase" localSheetId="0" hidden="1">项目库汇总表!$A$5:$M$66</definedName>
    <definedName name="_xlnm.Print_Titles" localSheetId="0">项目库汇总表!$4:$5</definedName>
  </definedNames>
  <calcPr calcId="144525"/>
</workbook>
</file>

<file path=xl/sharedStrings.xml><?xml version="1.0" encoding="utf-8"?>
<sst xmlns="http://schemas.openxmlformats.org/spreadsheetml/2006/main" count="77" uniqueCount="76">
  <si>
    <t>附件1</t>
  </si>
  <si>
    <t>镇安县2019年度脱贫攻坚项目库汇总表</t>
  </si>
  <si>
    <t>序号</t>
  </si>
  <si>
    <t>项目类型</t>
  </si>
  <si>
    <t>项目个数</t>
  </si>
  <si>
    <t>项目预算总投资（万元）</t>
  </si>
  <si>
    <t>合计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</si>
  <si>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</si>
  <si>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</si>
  <si>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</si>
  <si>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</si>
  <si>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</si>
  <si>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</si>
  <si>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</si>
  <si>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</si>
  <si>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</si>
  <si>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</si>
  <si>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</si>
  <si>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</si>
  <si>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</si>
  <si>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</si>
  <si>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</si>
  <si>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</si>
  <si>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</si>
  <si>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</si>
  <si>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</si>
  <si>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</si>
  <si>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</si>
  <si>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</si>
  <si>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</si>
  <si>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</si>
  <si>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</si>
  <si>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</si>
  <si>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</si>
  <si>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</si>
  <si>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</si>
  <si>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</si>
  <si>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</si>
  <si>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</si>
  <si>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</si>
  <si>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</si>
  <si>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</si>
  <si>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</si>
  <si>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</si>
  <si>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</si>
  <si>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</si>
  <si>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</si>
  <si>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</si>
  <si>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</si>
  <si>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</si>
  <si>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</si>
  <si>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</si>
  <si>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</si>
  <si>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</si>
  <si>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</si>
  <si>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环境整治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</si>
  <si>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</si>
  <si>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</si>
  <si>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</si>
  <si>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</si>
  <si>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</si>
  <si>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</si>
  <si>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其他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</si>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</sst>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2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1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Border="1">
      <alignment vertical="center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>
      <alignment vertical="center"/>
    </xf>
    <xf numFmtId="0" fontId="1" fillId="0" borderId="6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wrapText="1"/>
    </xf>
  </cellXfs>
  <cellStyles count="84">
    <cellStyle name="常规" xfId="0" builtinId="0"/>
    <cellStyle name="货币[0]" xfId="1" builtinId="7"/>
    <cellStyle name="常规 14 7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3 3" xfId="13"/>
    <cellStyle name="常规 17 10 2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常规 15 3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10 5" xfId="36"/>
    <cellStyle name="汇总" xfId="37" builtinId="25"/>
    <cellStyle name="好" xfId="38" builtinId="26"/>
    <cellStyle name="常规 11 5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0 2 2" xfId="58"/>
    <cellStyle name="常规 10 4" xfId="59"/>
    <cellStyle name="常规 17 10" xfId="60"/>
    <cellStyle name="常规 10 4 3" xfId="61"/>
    <cellStyle name="常规 17 10 3" xfId="62"/>
    <cellStyle name="常规 11" xfId="63"/>
    <cellStyle name="常规 13" xfId="64"/>
    <cellStyle name="常规 2" xfId="65"/>
    <cellStyle name="常规 2 2 2 2" xfId="66"/>
    <cellStyle name="常规 2 2 2 2 2" xfId="67"/>
    <cellStyle name="常规 2 4 2 3" xfId="68"/>
    <cellStyle name="常规 2 4 3" xfId="69"/>
    <cellStyle name="常规 3" xfId="70"/>
    <cellStyle name="常规 3 2 2 2" xfId="71"/>
    <cellStyle name="常规 3 2 3" xfId="72"/>
    <cellStyle name="常规 36" xfId="73"/>
    <cellStyle name="常规 38" xfId="74"/>
    <cellStyle name="常规 4" xfId="75"/>
    <cellStyle name="常规 49" xfId="76"/>
    <cellStyle name="常规 5" xfId="77"/>
    <cellStyle name="常规 63 2" xfId="78"/>
    <cellStyle name="常规 7" xfId="79"/>
    <cellStyle name="常规 8" xfId="80"/>
    <cellStyle name="常规 8 2 3" xfId="81"/>
    <cellStyle name="常规 9" xfId="82"/>
    <cellStyle name="常规 9 7" xfId="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tabSelected="1" topLeftCell="B1" workbookViewId="0">
      <pane xSplit="1" ySplit="5" topLeftCell="C6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3.5"/>
  <cols>
    <col min="1" max="1" width="6.25" style="7" customWidth="1"/>
    <col min="2" max="2" width="33.1333333333333" customWidth="1"/>
    <col min="3" max="3" width="15.8833333333333" customWidth="1"/>
    <col min="4" max="4" width="15" customWidth="1"/>
    <col min="5" max="6" width="14.3833333333333" customWidth="1"/>
    <col min="7" max="9" width="12.5" customWidth="1"/>
    <col min="10" max="10" width="16.6333333333333" customWidth="1"/>
    <col min="11" max="13" width="12.3833333333333" customWidth="1"/>
  </cols>
  <sheetData>
    <row r="1" ht="20.25" spans="1:2">
      <c r="A1" s="8" t="s">
        <v>0</v>
      </c>
      <c r="B1" s="8"/>
    </row>
    <row r="2" ht="42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6.1" customHeight="1" spans="1:13">
      <c r="A3" s="10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="1" customFormat="1" ht="23.1" customHeight="1" spans="1:13">
      <c r="A4" s="11" t="s">
        <v>2</v>
      </c>
      <c r="B4" s="11" t="s">
        <v>3</v>
      </c>
      <c r="C4" s="12" t="s">
        <v>4</v>
      </c>
      <c r="D4" s="13" t="s">
        <v>5</v>
      </c>
      <c r="E4" s="14"/>
      <c r="F4" s="14"/>
      <c r="G4" s="14"/>
      <c r="H4" s="14"/>
      <c r="I4" s="14"/>
      <c r="J4" s="14"/>
      <c r="K4" s="14"/>
      <c r="L4" s="14"/>
      <c r="M4" s="34"/>
    </row>
    <row r="5" s="2" customFormat="1" ht="37.5" customHeight="1" spans="1:13">
      <c r="A5" s="15"/>
      <c r="B5" s="15"/>
      <c r="C5" s="16"/>
      <c r="D5" s="17" t="s">
        <v>6</v>
      </c>
      <c r="E5" s="18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</row>
    <row r="6" ht="21.95" customHeight="1" spans="1:13">
      <c r="A6" s="20"/>
      <c r="B6" s="21" t="s">
        <v>16</v>
      </c>
      <c r="C6" s="22">
        <f t="shared" ref="C6:F6" si="0">C7+C13+C18+C21+C23+C27+C34+C36+C42+C47+C54+C61+C66</f>
        <v>1757</v>
      </c>
      <c r="D6" s="22">
        <f t="shared" si="0"/>
        <v>153442.7211</v>
      </c>
      <c r="E6" s="22">
        <f t="shared" ref="E6:M6" si="1">E7+E13+E18+E21+E23+E27+E34+E36+E42+E47+E54+E61+E66</f>
        <v>23792</v>
      </c>
      <c r="F6" s="22">
        <f t="shared" si="1"/>
        <v>110974.508</v>
      </c>
      <c r="G6" s="22">
        <f t="shared" si="1"/>
        <v>0</v>
      </c>
      <c r="H6" s="22">
        <f t="shared" si="1"/>
        <v>0</v>
      </c>
      <c r="I6" s="22">
        <f t="shared" si="1"/>
        <v>350</v>
      </c>
      <c r="J6" s="22">
        <f t="shared" si="1"/>
        <v>8182</v>
      </c>
      <c r="K6" s="22">
        <f t="shared" si="1"/>
        <v>0</v>
      </c>
      <c r="L6" s="22">
        <f t="shared" si="1"/>
        <v>3256.288</v>
      </c>
      <c r="M6" s="22">
        <f t="shared" si="1"/>
        <v>6887.92</v>
      </c>
    </row>
    <row r="7" s="3" customFormat="1" ht="21.95" customHeight="1" spans="1:13">
      <c r="A7" s="20">
        <v>1</v>
      </c>
      <c r="B7" s="23" t="s">
        <v>17</v>
      </c>
      <c r="C7" s="24">
        <f t="shared" ref="C7:F7" si="2">C8+C9+C10+C11+C12</f>
        <v>791</v>
      </c>
      <c r="D7" s="24">
        <f t="shared" si="2"/>
        <v>32376.7151</v>
      </c>
      <c r="E7" s="24">
        <f t="shared" ref="E7:M7" si="3">E8+E9+E10+E11+E12</f>
        <v>7930.31</v>
      </c>
      <c r="F7" s="24">
        <f t="shared" si="3"/>
        <v>18704.4</v>
      </c>
      <c r="G7" s="24">
        <f t="shared" si="3"/>
        <v>0</v>
      </c>
      <c r="H7" s="24">
        <f t="shared" si="3"/>
        <v>0</v>
      </c>
      <c r="I7" s="24">
        <f t="shared" si="3"/>
        <v>50</v>
      </c>
      <c r="J7" s="24">
        <f t="shared" si="3"/>
        <v>5692</v>
      </c>
      <c r="K7" s="24">
        <f t="shared" si="3"/>
        <v>0</v>
      </c>
      <c r="L7" s="24">
        <f t="shared" si="3"/>
        <v>0</v>
      </c>
      <c r="M7" s="24">
        <f t="shared" si="3"/>
        <v>0</v>
      </c>
    </row>
    <row r="8" ht="21.95" customHeight="1" spans="1:13">
      <c r="A8" s="20">
        <v>2</v>
      </c>
      <c r="B8" s="25" t="s">
        <v>18</v>
      </c>
      <c r="C8" s="22">
        <v>681</v>
      </c>
      <c r="D8" s="22">
        <v>13713.2151</v>
      </c>
      <c r="E8" s="22">
        <v>4820.31</v>
      </c>
      <c r="F8" s="22">
        <v>8362.9</v>
      </c>
      <c r="G8" s="22">
        <v>0</v>
      </c>
      <c r="H8">
        <v>0</v>
      </c>
      <c r="I8" s="22">
        <v>0</v>
      </c>
      <c r="J8" s="22">
        <v>530</v>
      </c>
      <c r="K8" s="22">
        <v>0</v>
      </c>
      <c r="L8" s="22">
        <v>0</v>
      </c>
      <c r="M8" s="22">
        <v>0</v>
      </c>
    </row>
    <row r="9" ht="24" customHeight="1" spans="1:13">
      <c r="A9" s="20">
        <v>3</v>
      </c>
      <c r="B9" s="26" t="s">
        <v>19</v>
      </c>
      <c r="C9" s="22">
        <v>6</v>
      </c>
      <c r="D9" s="22">
        <v>1618</v>
      </c>
      <c r="E9" s="22">
        <v>0</v>
      </c>
      <c r="F9" s="22">
        <v>1618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</row>
    <row r="10" ht="21.95" customHeight="1" spans="1:13">
      <c r="A10" s="20">
        <v>4</v>
      </c>
      <c r="B10" s="26" t="s">
        <v>20</v>
      </c>
      <c r="C10" s="22">
        <v>30</v>
      </c>
      <c r="D10" s="22">
        <v>2742</v>
      </c>
      <c r="E10" s="22">
        <v>1600</v>
      </c>
      <c r="F10" s="22">
        <v>0</v>
      </c>
      <c r="G10" s="22">
        <v>0</v>
      </c>
      <c r="H10" s="22">
        <v>0</v>
      </c>
      <c r="I10" s="22">
        <v>0</v>
      </c>
      <c r="J10" s="22">
        <v>1142</v>
      </c>
      <c r="K10" s="22">
        <v>0</v>
      </c>
      <c r="L10" s="22">
        <v>0</v>
      </c>
      <c r="M10" s="22">
        <v>0</v>
      </c>
    </row>
    <row r="11" ht="21.95" customHeight="1" spans="1:13">
      <c r="A11" s="20">
        <v>5</v>
      </c>
      <c r="B11" s="26" t="s">
        <v>21</v>
      </c>
      <c r="C11" s="22">
        <v>4</v>
      </c>
      <c r="D11" s="22">
        <v>4588.5</v>
      </c>
      <c r="E11" s="22">
        <v>0</v>
      </c>
      <c r="F11" s="22">
        <v>4588.5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</row>
    <row r="12" ht="21.95" customHeight="1" spans="1:13">
      <c r="A12" s="20">
        <v>6</v>
      </c>
      <c r="B12" s="26" t="s">
        <v>22</v>
      </c>
      <c r="C12" s="22">
        <v>70</v>
      </c>
      <c r="D12" s="22">
        <v>9715</v>
      </c>
      <c r="E12" s="22">
        <v>1510</v>
      </c>
      <c r="F12" s="22">
        <v>4135</v>
      </c>
      <c r="G12" s="22">
        <v>0</v>
      </c>
      <c r="H12" s="22">
        <v>0</v>
      </c>
      <c r="I12" s="22">
        <v>50</v>
      </c>
      <c r="J12" s="22">
        <v>4020</v>
      </c>
      <c r="K12" s="22">
        <v>0</v>
      </c>
      <c r="L12" s="22">
        <v>0</v>
      </c>
      <c r="M12" s="22">
        <v>0</v>
      </c>
    </row>
    <row r="13" s="3" customFormat="1" ht="21.95" customHeight="1" spans="1:13">
      <c r="A13" s="20">
        <v>7</v>
      </c>
      <c r="B13" s="23" t="s">
        <v>23</v>
      </c>
      <c r="C13" s="24">
        <f t="shared" ref="C13:F13" si="4">C14+C15+C16+C17</f>
        <v>6</v>
      </c>
      <c r="D13" s="24">
        <f t="shared" si="4"/>
        <v>220</v>
      </c>
      <c r="E13" s="24">
        <f t="shared" ref="E13:M13" si="5">E14+E15+E16+E17</f>
        <v>40</v>
      </c>
      <c r="F13" s="24">
        <f t="shared" si="5"/>
        <v>150</v>
      </c>
      <c r="G13" s="24">
        <f t="shared" si="5"/>
        <v>0</v>
      </c>
      <c r="H13" s="24">
        <f t="shared" si="5"/>
        <v>0</v>
      </c>
      <c r="I13" s="24">
        <f t="shared" si="5"/>
        <v>0</v>
      </c>
      <c r="J13" s="24">
        <f t="shared" si="5"/>
        <v>30</v>
      </c>
      <c r="K13" s="24">
        <f t="shared" si="5"/>
        <v>0</v>
      </c>
      <c r="L13" s="24">
        <f t="shared" si="5"/>
        <v>0</v>
      </c>
      <c r="M13" s="24">
        <f t="shared" si="5"/>
        <v>0</v>
      </c>
    </row>
    <row r="14" ht="21.95" customHeight="1" spans="1:13">
      <c r="A14" s="20">
        <v>8</v>
      </c>
      <c r="B14" s="26" t="s">
        <v>24</v>
      </c>
      <c r="C14" s="22">
        <v>1</v>
      </c>
      <c r="D14" s="22">
        <v>50</v>
      </c>
      <c r="E14" s="22"/>
      <c r="F14" s="22">
        <v>50</v>
      </c>
      <c r="G14" s="22"/>
      <c r="H14" s="22"/>
      <c r="I14" s="22"/>
      <c r="J14" s="22"/>
      <c r="K14" s="22"/>
      <c r="L14" s="22"/>
      <c r="M14" s="22"/>
    </row>
    <row r="15" ht="21.95" customHeight="1" spans="1:13">
      <c r="A15" s="20">
        <v>9</v>
      </c>
      <c r="B15" s="26" t="s">
        <v>25</v>
      </c>
      <c r="C15" s="22">
        <v>1</v>
      </c>
      <c r="D15" s="22">
        <v>6</v>
      </c>
      <c r="E15" s="22"/>
      <c r="F15" s="22">
        <v>6</v>
      </c>
      <c r="G15" s="22"/>
      <c r="H15" s="22"/>
      <c r="I15" s="22"/>
      <c r="J15" s="22"/>
      <c r="K15" s="22"/>
      <c r="L15" s="22"/>
      <c r="M15" s="22"/>
    </row>
    <row r="16" ht="21.95" customHeight="1" spans="1:13">
      <c r="A16" s="20">
        <v>10</v>
      </c>
      <c r="B16" s="26" t="s">
        <v>26</v>
      </c>
      <c r="C16" s="22">
        <v>2</v>
      </c>
      <c r="D16" s="22">
        <v>94</v>
      </c>
      <c r="E16" s="22">
        <v>0</v>
      </c>
      <c r="F16" s="22">
        <v>94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</row>
    <row r="17" ht="21.95" customHeight="1" spans="1:13">
      <c r="A17" s="20">
        <v>11</v>
      </c>
      <c r="B17" s="26" t="s">
        <v>27</v>
      </c>
      <c r="C17" s="22">
        <v>2</v>
      </c>
      <c r="D17" s="22">
        <v>70</v>
      </c>
      <c r="E17" s="22">
        <v>40</v>
      </c>
      <c r="F17" s="22">
        <v>0</v>
      </c>
      <c r="G17" s="22">
        <v>0</v>
      </c>
      <c r="H17" s="22">
        <v>0</v>
      </c>
      <c r="I17" s="22">
        <v>0</v>
      </c>
      <c r="J17" s="22">
        <v>30</v>
      </c>
      <c r="K17" s="22">
        <v>0</v>
      </c>
      <c r="L17" s="22">
        <v>0</v>
      </c>
      <c r="M17" s="22">
        <v>0</v>
      </c>
    </row>
    <row r="18" s="3" customFormat="1" ht="21.95" customHeight="1" spans="1:13">
      <c r="A18" s="20">
        <v>12</v>
      </c>
      <c r="B18" s="23" t="s">
        <v>28</v>
      </c>
      <c r="C18" s="24">
        <f t="shared" ref="C18:F18" si="6">C19+C20</f>
        <v>57</v>
      </c>
      <c r="D18" s="24">
        <f t="shared" si="6"/>
        <v>11186.3</v>
      </c>
      <c r="E18" s="24">
        <f t="shared" ref="E18:M18" si="7">E19+E20</f>
        <v>0</v>
      </c>
      <c r="F18" s="24">
        <f t="shared" si="7"/>
        <v>11186.3</v>
      </c>
      <c r="G18" s="24">
        <f t="shared" si="7"/>
        <v>0</v>
      </c>
      <c r="H18" s="24">
        <f t="shared" si="7"/>
        <v>0</v>
      </c>
      <c r="I18" s="24">
        <f t="shared" si="7"/>
        <v>0</v>
      </c>
      <c r="J18" s="24">
        <f t="shared" si="7"/>
        <v>0</v>
      </c>
      <c r="K18" s="24">
        <f t="shared" si="7"/>
        <v>0</v>
      </c>
      <c r="L18" s="24">
        <f t="shared" si="7"/>
        <v>0</v>
      </c>
      <c r="M18" s="24">
        <f t="shared" si="7"/>
        <v>0</v>
      </c>
    </row>
    <row r="19" ht="21.95" customHeight="1" spans="1:13">
      <c r="A19" s="20">
        <v>13</v>
      </c>
      <c r="B19" s="26" t="s">
        <v>29</v>
      </c>
      <c r="C19" s="22">
        <v>42</v>
      </c>
      <c r="D19" s="22">
        <v>10415.3</v>
      </c>
      <c r="E19" s="22">
        <v>0</v>
      </c>
      <c r="F19" s="22">
        <v>10415.3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</row>
    <row r="20" ht="21.95" customHeight="1" spans="1:13">
      <c r="A20" s="20">
        <v>14</v>
      </c>
      <c r="B20" s="26" t="s">
        <v>30</v>
      </c>
      <c r="C20" s="22">
        <v>15</v>
      </c>
      <c r="D20" s="22">
        <v>771</v>
      </c>
      <c r="E20" s="22">
        <v>0</v>
      </c>
      <c r="F20" s="22">
        <v>771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</row>
    <row r="21" s="3" customFormat="1" ht="21.95" customHeight="1" spans="1:13">
      <c r="A21" s="20">
        <v>15</v>
      </c>
      <c r="B21" s="23" t="s">
        <v>31</v>
      </c>
      <c r="C21" s="24">
        <f t="shared" ref="C21:F21" si="8">C22</f>
        <v>6</v>
      </c>
      <c r="D21" s="24">
        <f t="shared" si="8"/>
        <v>1284.6</v>
      </c>
      <c r="E21" s="24">
        <f t="shared" ref="E21:M21" si="9">E22</f>
        <v>0</v>
      </c>
      <c r="F21" s="24">
        <f t="shared" si="9"/>
        <v>1284.6</v>
      </c>
      <c r="G21" s="24">
        <f t="shared" si="9"/>
        <v>0</v>
      </c>
      <c r="H21" s="24">
        <f t="shared" si="9"/>
        <v>0</v>
      </c>
      <c r="I21" s="24">
        <f t="shared" si="9"/>
        <v>0</v>
      </c>
      <c r="J21" s="24">
        <f t="shared" si="9"/>
        <v>0</v>
      </c>
      <c r="K21" s="24">
        <f t="shared" si="9"/>
        <v>0</v>
      </c>
      <c r="L21" s="24">
        <f t="shared" si="9"/>
        <v>0</v>
      </c>
      <c r="M21" s="24">
        <f t="shared" si="9"/>
        <v>0</v>
      </c>
    </row>
    <row r="22" ht="21.95" customHeight="1" spans="1:13">
      <c r="A22" s="20">
        <v>16</v>
      </c>
      <c r="B22" s="26" t="s">
        <v>32</v>
      </c>
      <c r="C22" s="22">
        <v>6</v>
      </c>
      <c r="D22" s="22">
        <v>1284.6</v>
      </c>
      <c r="E22" s="22"/>
      <c r="F22" s="22">
        <v>1284.6</v>
      </c>
      <c r="G22" s="22"/>
      <c r="H22" s="22"/>
      <c r="I22" s="22"/>
      <c r="J22" s="22"/>
      <c r="K22" s="22"/>
      <c r="L22" s="22"/>
      <c r="M22" s="22"/>
    </row>
    <row r="23" s="3" customFormat="1" ht="21.95" customHeight="1" spans="1:13">
      <c r="A23" s="20">
        <v>17</v>
      </c>
      <c r="B23" s="23" t="s">
        <v>33</v>
      </c>
      <c r="C23" s="24">
        <f t="shared" ref="C23:F23" si="10">C24+C25+C26</f>
        <v>6</v>
      </c>
      <c r="D23" s="24">
        <f t="shared" si="10"/>
        <v>1409.01</v>
      </c>
      <c r="E23" s="24">
        <f t="shared" ref="E23:M23" si="11">E24+E25+E26</f>
        <v>20</v>
      </c>
      <c r="F23" s="24">
        <f t="shared" si="11"/>
        <v>1369.01</v>
      </c>
      <c r="G23" s="24">
        <f t="shared" si="11"/>
        <v>0</v>
      </c>
      <c r="H23" s="24">
        <f t="shared" si="11"/>
        <v>0</v>
      </c>
      <c r="I23" s="24">
        <f t="shared" si="11"/>
        <v>0</v>
      </c>
      <c r="J23" s="24">
        <f t="shared" si="11"/>
        <v>20</v>
      </c>
      <c r="K23" s="24">
        <f t="shared" si="11"/>
        <v>0</v>
      </c>
      <c r="L23" s="24">
        <f t="shared" si="11"/>
        <v>0</v>
      </c>
      <c r="M23" s="24">
        <f t="shared" si="11"/>
        <v>0</v>
      </c>
    </row>
    <row r="24" ht="30" customHeight="1" spans="1:13">
      <c r="A24" s="20">
        <v>18</v>
      </c>
      <c r="B24" s="26" t="s">
        <v>34</v>
      </c>
      <c r="C24" s="22">
        <v>1</v>
      </c>
      <c r="D24" s="22">
        <v>20</v>
      </c>
      <c r="E24" s="22">
        <v>20</v>
      </c>
      <c r="F24" s="22"/>
      <c r="G24" s="22"/>
      <c r="H24" s="22"/>
      <c r="I24" s="22"/>
      <c r="J24" s="22"/>
      <c r="K24" s="22"/>
      <c r="L24" s="22"/>
      <c r="M24" s="22"/>
    </row>
    <row r="25" ht="32.25" customHeight="1" spans="1:13">
      <c r="A25" s="20">
        <v>19</v>
      </c>
      <c r="B25" s="26" t="s">
        <v>35</v>
      </c>
      <c r="C25" s="22">
        <v>1</v>
      </c>
      <c r="D25" s="22">
        <v>20</v>
      </c>
      <c r="E25" s="22"/>
      <c r="F25" s="22"/>
      <c r="G25" s="22"/>
      <c r="H25" s="22"/>
      <c r="I25" s="22"/>
      <c r="J25" s="22">
        <v>20</v>
      </c>
      <c r="K25" s="22"/>
      <c r="L25" s="22"/>
      <c r="M25" s="22"/>
    </row>
    <row r="26" ht="21.95" customHeight="1" spans="1:13">
      <c r="A26" s="20">
        <v>20</v>
      </c>
      <c r="B26" s="27" t="s">
        <v>36</v>
      </c>
      <c r="C26" s="22">
        <v>4</v>
      </c>
      <c r="D26" s="22">
        <v>1369.01</v>
      </c>
      <c r="E26" s="22">
        <v>0</v>
      </c>
      <c r="F26" s="22">
        <v>1369.01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</row>
    <row r="27" s="3" customFormat="1" ht="21.95" customHeight="1" spans="1:13">
      <c r="A27" s="20">
        <v>21</v>
      </c>
      <c r="B27" s="23" t="s">
        <v>37</v>
      </c>
      <c r="C27" s="24">
        <f t="shared" ref="C27:F27" si="12">C28+C29+C30+C31+C32+C33</f>
        <v>5</v>
      </c>
      <c r="D27" s="24">
        <f t="shared" si="12"/>
        <v>21567.01</v>
      </c>
      <c r="E27" s="24">
        <f t="shared" ref="E27:M27" si="13">E28+E29+E30+E31+E32+E33</f>
        <v>0</v>
      </c>
      <c r="F27" s="24">
        <f t="shared" si="13"/>
        <v>15861.24</v>
      </c>
      <c r="G27" s="24">
        <f t="shared" si="13"/>
        <v>0</v>
      </c>
      <c r="H27" s="24">
        <f t="shared" si="13"/>
        <v>0</v>
      </c>
      <c r="I27" s="24">
        <f t="shared" si="13"/>
        <v>0</v>
      </c>
      <c r="J27" s="24">
        <f t="shared" si="13"/>
        <v>0</v>
      </c>
      <c r="K27" s="24">
        <f t="shared" si="13"/>
        <v>0</v>
      </c>
      <c r="L27" s="24">
        <f t="shared" si="13"/>
        <v>0</v>
      </c>
      <c r="M27" s="24">
        <f t="shared" si="13"/>
        <v>5705.77</v>
      </c>
    </row>
    <row r="28" ht="33.75" customHeight="1" spans="1:13">
      <c r="A28" s="20">
        <v>22</v>
      </c>
      <c r="B28" s="26" t="s">
        <v>38</v>
      </c>
      <c r="C28" s="22">
        <v>1</v>
      </c>
      <c r="D28" s="22">
        <v>17636.01</v>
      </c>
      <c r="E28" s="22"/>
      <c r="F28" s="22">
        <v>11930.24</v>
      </c>
      <c r="G28" s="22"/>
      <c r="H28" s="22"/>
      <c r="I28" s="22"/>
      <c r="J28" s="22"/>
      <c r="K28" s="22"/>
      <c r="L28" s="22"/>
      <c r="M28" s="22">
        <v>5705.77</v>
      </c>
    </row>
    <row r="29" ht="21.95" customHeight="1" spans="1:13">
      <c r="A29" s="20">
        <v>23</v>
      </c>
      <c r="B29" s="26" t="s">
        <v>39</v>
      </c>
      <c r="C29" s="22">
        <v>1</v>
      </c>
      <c r="D29" s="22">
        <v>1556</v>
      </c>
      <c r="E29" s="22"/>
      <c r="F29" s="22">
        <v>1556</v>
      </c>
      <c r="G29" s="22"/>
      <c r="H29" s="22"/>
      <c r="I29" s="22"/>
      <c r="J29" s="22"/>
      <c r="K29" s="22"/>
      <c r="L29" s="22"/>
      <c r="M29" s="22"/>
    </row>
    <row r="30" ht="21.95" customHeight="1" spans="1:13">
      <c r="A30" s="20">
        <v>24</v>
      </c>
      <c r="B30" s="27" t="s">
        <v>40</v>
      </c>
      <c r="C30" s="22">
        <v>1</v>
      </c>
      <c r="D30" s="22">
        <v>1400</v>
      </c>
      <c r="E30" s="22"/>
      <c r="F30" s="22">
        <v>1400</v>
      </c>
      <c r="G30" s="22"/>
      <c r="H30" s="22"/>
      <c r="I30" s="22"/>
      <c r="J30" s="22"/>
      <c r="K30" s="22"/>
      <c r="L30" s="22"/>
      <c r="M30" s="22"/>
    </row>
    <row r="31" ht="30.75" customHeight="1" spans="1:13">
      <c r="A31" s="20">
        <v>25</v>
      </c>
      <c r="B31" s="27" t="s">
        <v>41</v>
      </c>
      <c r="C31" s="22">
        <v>1</v>
      </c>
      <c r="D31" s="22">
        <v>425</v>
      </c>
      <c r="E31" s="22"/>
      <c r="F31" s="22">
        <v>425</v>
      </c>
      <c r="G31" s="22"/>
      <c r="H31" s="22"/>
      <c r="I31" s="22"/>
      <c r="J31" s="22"/>
      <c r="K31" s="22"/>
      <c r="L31" s="22"/>
      <c r="M31" s="22"/>
    </row>
    <row r="32" ht="21.95" customHeight="1" spans="1:13">
      <c r="A32" s="20">
        <v>26</v>
      </c>
      <c r="B32" s="27" t="s">
        <v>42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ht="36" customHeight="1" spans="1:13">
      <c r="A33" s="20">
        <v>27</v>
      </c>
      <c r="B33" s="27" t="s">
        <v>43</v>
      </c>
      <c r="C33" s="22">
        <v>1</v>
      </c>
      <c r="D33" s="22">
        <v>550</v>
      </c>
      <c r="E33" s="22"/>
      <c r="F33" s="22">
        <v>550</v>
      </c>
      <c r="G33" s="22"/>
      <c r="H33" s="22"/>
      <c r="I33" s="22"/>
      <c r="J33" s="22"/>
      <c r="K33" s="22"/>
      <c r="L33" s="22"/>
      <c r="M33" s="22"/>
    </row>
    <row r="34" ht="21.95" customHeight="1" spans="1:13">
      <c r="A34" s="20">
        <v>28</v>
      </c>
      <c r="B34" s="23" t="s">
        <v>44</v>
      </c>
      <c r="C34" s="24">
        <f t="shared" ref="C34:F34" si="14">C35</f>
        <v>1</v>
      </c>
      <c r="D34" s="24">
        <f t="shared" si="14"/>
        <v>787</v>
      </c>
      <c r="E34" s="24">
        <f t="shared" ref="E34:M34" si="15">E35</f>
        <v>0</v>
      </c>
      <c r="F34" s="24">
        <f t="shared" si="15"/>
        <v>787</v>
      </c>
      <c r="G34" s="24">
        <f t="shared" si="15"/>
        <v>0</v>
      </c>
      <c r="H34" s="24">
        <f t="shared" si="15"/>
        <v>0</v>
      </c>
      <c r="I34" s="24">
        <f t="shared" si="15"/>
        <v>0</v>
      </c>
      <c r="J34" s="24">
        <f t="shared" si="15"/>
        <v>0</v>
      </c>
      <c r="K34" s="24">
        <f t="shared" si="15"/>
        <v>0</v>
      </c>
      <c r="L34" s="24">
        <f t="shared" si="15"/>
        <v>0</v>
      </c>
      <c r="M34" s="24">
        <f t="shared" si="15"/>
        <v>0</v>
      </c>
    </row>
    <row r="35" s="4" customFormat="1" ht="21.95" customHeight="1" spans="1:13">
      <c r="A35" s="20">
        <v>29</v>
      </c>
      <c r="B35" s="27" t="s">
        <v>45</v>
      </c>
      <c r="C35" s="22">
        <v>1</v>
      </c>
      <c r="D35" s="22">
        <v>787</v>
      </c>
      <c r="E35" s="22"/>
      <c r="F35" s="22">
        <v>787</v>
      </c>
      <c r="G35" s="22"/>
      <c r="H35" s="22"/>
      <c r="I35" s="22"/>
      <c r="J35" s="22"/>
      <c r="K35" s="22"/>
      <c r="L35" s="22"/>
      <c r="M35" s="22"/>
    </row>
    <row r="36" s="3" customFormat="1" ht="21.95" customHeight="1" spans="1:13">
      <c r="A36" s="20">
        <v>30</v>
      </c>
      <c r="B36" s="23" t="s">
        <v>46</v>
      </c>
      <c r="C36" s="24">
        <f t="shared" ref="C36:F36" si="16">C37+C38+C39+C40+C41</f>
        <v>8</v>
      </c>
      <c r="D36" s="24">
        <f t="shared" si="16"/>
        <v>12582.79</v>
      </c>
      <c r="E36" s="24">
        <f t="shared" ref="E36:M36" si="17">E37+E38+E39+E40+E41</f>
        <v>10269</v>
      </c>
      <c r="F36" s="24">
        <f t="shared" si="17"/>
        <v>1251.62</v>
      </c>
      <c r="G36" s="24">
        <f t="shared" si="17"/>
        <v>0</v>
      </c>
      <c r="H36" s="24">
        <f t="shared" si="17"/>
        <v>0</v>
      </c>
      <c r="I36" s="24">
        <f t="shared" si="17"/>
        <v>0</v>
      </c>
      <c r="J36" s="24">
        <f t="shared" si="17"/>
        <v>810</v>
      </c>
      <c r="K36" s="24">
        <f t="shared" si="17"/>
        <v>0</v>
      </c>
      <c r="L36" s="24">
        <f t="shared" si="17"/>
        <v>0</v>
      </c>
      <c r="M36" s="24">
        <f t="shared" si="17"/>
        <v>252.17</v>
      </c>
    </row>
    <row r="37" ht="21.95" customHeight="1" spans="1:13">
      <c r="A37" s="20">
        <v>31</v>
      </c>
      <c r="B37" s="27" t="s">
        <v>47</v>
      </c>
      <c r="C37" s="22">
        <v>2</v>
      </c>
      <c r="D37" s="22">
        <v>4490</v>
      </c>
      <c r="E37" s="22">
        <v>4490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</row>
    <row r="38" ht="40.5" customHeight="1" spans="1:13">
      <c r="A38" s="20">
        <v>32</v>
      </c>
      <c r="B38" s="27" t="s">
        <v>48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ht="21.95" customHeight="1" spans="1:13">
      <c r="A39" s="20">
        <v>33</v>
      </c>
      <c r="B39" s="28" t="s">
        <v>49</v>
      </c>
      <c r="C39" s="22">
        <v>2</v>
      </c>
      <c r="D39" s="22">
        <v>1343.79</v>
      </c>
      <c r="E39" s="22">
        <v>0</v>
      </c>
      <c r="F39" s="22">
        <v>1091.62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252.17</v>
      </c>
    </row>
    <row r="40" ht="31.5" customHeight="1" spans="1:13">
      <c r="A40" s="20">
        <v>34</v>
      </c>
      <c r="B40" s="27" t="s">
        <v>50</v>
      </c>
      <c r="C40" s="22">
        <v>4</v>
      </c>
      <c r="D40" s="22">
        <v>6749</v>
      </c>
      <c r="E40" s="22">
        <v>5779</v>
      </c>
      <c r="F40" s="22">
        <v>160</v>
      </c>
      <c r="G40" s="22">
        <v>0</v>
      </c>
      <c r="H40" s="22">
        <v>0</v>
      </c>
      <c r="I40" s="22">
        <v>0</v>
      </c>
      <c r="J40" s="22">
        <v>810</v>
      </c>
      <c r="K40" s="22">
        <v>0</v>
      </c>
      <c r="L40" s="22">
        <v>0</v>
      </c>
      <c r="M40" s="22">
        <v>0</v>
      </c>
    </row>
    <row r="41" ht="21.95" customHeight="1" spans="1:13">
      <c r="A41" s="20">
        <v>35</v>
      </c>
      <c r="B41" s="28" t="s">
        <v>22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="3" customFormat="1" ht="21.95" customHeight="1" spans="1:13">
      <c r="A42" s="20">
        <v>36</v>
      </c>
      <c r="B42" s="23" t="s">
        <v>51</v>
      </c>
      <c r="C42" s="24">
        <f t="shared" ref="C42:F42" si="18">C43+C44+C45+C46</f>
        <v>136</v>
      </c>
      <c r="D42" s="24">
        <f t="shared" si="18"/>
        <v>4305.7</v>
      </c>
      <c r="E42" s="24">
        <f t="shared" ref="E42:M42" si="19">E43+E44+E45+E46</f>
        <v>2473</v>
      </c>
      <c r="F42" s="24">
        <f t="shared" si="19"/>
        <v>1243.28</v>
      </c>
      <c r="G42" s="24">
        <f t="shared" si="19"/>
        <v>0</v>
      </c>
      <c r="H42" s="24">
        <f t="shared" si="19"/>
        <v>0</v>
      </c>
      <c r="I42" s="24">
        <f t="shared" si="19"/>
        <v>0</v>
      </c>
      <c r="J42" s="24">
        <f t="shared" si="19"/>
        <v>0</v>
      </c>
      <c r="K42" s="24">
        <f t="shared" si="19"/>
        <v>0</v>
      </c>
      <c r="L42" s="24">
        <f t="shared" si="19"/>
        <v>0</v>
      </c>
      <c r="M42" s="24">
        <f t="shared" si="19"/>
        <v>589.42</v>
      </c>
    </row>
    <row r="43" ht="21.95" customHeight="1" spans="1:13">
      <c r="A43" s="20">
        <v>37</v>
      </c>
      <c r="B43" s="29" t="s">
        <v>52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ht="21.95" customHeight="1" spans="1:13">
      <c r="A44" s="20">
        <v>38</v>
      </c>
      <c r="B44" s="29" t="s">
        <v>53</v>
      </c>
      <c r="C44" s="22">
        <v>3</v>
      </c>
      <c r="D44" s="22">
        <v>1053</v>
      </c>
      <c r="E44" s="22">
        <v>273</v>
      </c>
      <c r="F44" s="22">
        <v>780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</row>
    <row r="45" ht="21.95" customHeight="1" spans="1:13">
      <c r="A45" s="20">
        <v>39</v>
      </c>
      <c r="B45" s="29" t="s">
        <v>54</v>
      </c>
      <c r="C45" s="22">
        <v>1</v>
      </c>
      <c r="D45" s="22">
        <v>1052.7</v>
      </c>
      <c r="E45" s="22"/>
      <c r="F45" s="22">
        <v>463.28</v>
      </c>
      <c r="G45" s="22"/>
      <c r="H45" s="22"/>
      <c r="I45" s="22"/>
      <c r="J45" s="22"/>
      <c r="K45" s="22"/>
      <c r="L45" s="22"/>
      <c r="M45" s="22">
        <v>589.42</v>
      </c>
    </row>
    <row r="46" ht="21.95" customHeight="1" spans="1:13">
      <c r="A46" s="20"/>
      <c r="B46" s="29" t="s">
        <v>55</v>
      </c>
      <c r="C46" s="22">
        <v>132</v>
      </c>
      <c r="D46" s="22">
        <v>2200</v>
      </c>
      <c r="E46" s="22">
        <v>2200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</row>
    <row r="47" s="5" customFormat="1" ht="21.95" customHeight="1" spans="1:13">
      <c r="A47" s="30">
        <v>40</v>
      </c>
      <c r="B47" s="23" t="s">
        <v>56</v>
      </c>
      <c r="C47" s="31">
        <f>SUM(C48:C53)</f>
        <v>8</v>
      </c>
      <c r="D47" s="31">
        <f t="shared" ref="D47:M47" si="20">SUM(D48:D53)</f>
        <v>19633.9</v>
      </c>
      <c r="E47" s="31">
        <f t="shared" si="20"/>
        <v>0</v>
      </c>
      <c r="F47" s="31">
        <f t="shared" si="20"/>
        <v>19633.9</v>
      </c>
      <c r="G47" s="31">
        <f t="shared" si="20"/>
        <v>0</v>
      </c>
      <c r="H47" s="31">
        <f t="shared" si="20"/>
        <v>0</v>
      </c>
      <c r="I47" s="31">
        <f t="shared" si="20"/>
        <v>0</v>
      </c>
      <c r="J47" s="31">
        <f t="shared" si="20"/>
        <v>0</v>
      </c>
      <c r="K47" s="31">
        <f t="shared" si="20"/>
        <v>0</v>
      </c>
      <c r="L47" s="31">
        <f t="shared" si="20"/>
        <v>0</v>
      </c>
      <c r="M47" s="31">
        <f t="shared" si="20"/>
        <v>0</v>
      </c>
    </row>
    <row r="48" s="6" customFormat="1" ht="38.25" customHeight="1" spans="1:13">
      <c r="A48" s="30">
        <v>41</v>
      </c>
      <c r="B48" s="32" t="s">
        <v>57</v>
      </c>
      <c r="C48" s="33">
        <v>1</v>
      </c>
      <c r="D48" s="33">
        <v>7065.5</v>
      </c>
      <c r="E48" s="33"/>
      <c r="F48" s="33">
        <v>7065.5</v>
      </c>
      <c r="G48" s="33"/>
      <c r="H48" s="33"/>
      <c r="I48" s="33"/>
      <c r="J48" s="33"/>
      <c r="K48" s="33"/>
      <c r="L48" s="33"/>
      <c r="M48" s="33"/>
    </row>
    <row r="49" s="6" customFormat="1" ht="36.75" customHeight="1" spans="1:13">
      <c r="A49" s="30">
        <v>42</v>
      </c>
      <c r="B49" s="32" t="s">
        <v>58</v>
      </c>
      <c r="C49" s="33">
        <v>1</v>
      </c>
      <c r="D49" s="33">
        <v>3106.4</v>
      </c>
      <c r="E49" s="33"/>
      <c r="F49" s="33">
        <v>3106.4</v>
      </c>
      <c r="G49" s="33"/>
      <c r="H49" s="33"/>
      <c r="I49" s="33"/>
      <c r="J49" s="33"/>
      <c r="K49" s="33"/>
      <c r="L49" s="33"/>
      <c r="M49" s="33"/>
    </row>
    <row r="50" s="6" customFormat="1" ht="28.5" customHeight="1" spans="1:13">
      <c r="A50" s="30">
        <v>43</v>
      </c>
      <c r="B50" s="32" t="s">
        <v>59</v>
      </c>
      <c r="C50" s="33">
        <v>2</v>
      </c>
      <c r="D50" s="33">
        <v>7110</v>
      </c>
      <c r="E50" s="33">
        <v>0</v>
      </c>
      <c r="F50" s="33">
        <v>7110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</row>
    <row r="51" s="6" customFormat="1" ht="21.95" customHeight="1" spans="1:13">
      <c r="A51" s="30">
        <v>44</v>
      </c>
      <c r="B51" s="32" t="s">
        <v>60</v>
      </c>
      <c r="C51" s="33">
        <v>1</v>
      </c>
      <c r="D51" s="33">
        <v>14.6</v>
      </c>
      <c r="E51" s="33"/>
      <c r="F51" s="33">
        <v>14.6</v>
      </c>
      <c r="G51" s="33"/>
      <c r="H51" s="33"/>
      <c r="I51" s="33"/>
      <c r="J51" s="33"/>
      <c r="K51" s="33"/>
      <c r="L51" s="33"/>
      <c r="M51" s="33"/>
    </row>
    <row r="52" s="6" customFormat="1" ht="21.95" customHeight="1" spans="1:13">
      <c r="A52" s="30">
        <v>45</v>
      </c>
      <c r="B52" s="32" t="s">
        <v>61</v>
      </c>
      <c r="C52" s="33">
        <v>1</v>
      </c>
      <c r="D52" s="33">
        <v>1180.4</v>
      </c>
      <c r="E52" s="33"/>
      <c r="F52" s="33">
        <v>1180.4</v>
      </c>
      <c r="G52" s="33"/>
      <c r="H52" s="33"/>
      <c r="I52" s="33"/>
      <c r="J52" s="33"/>
      <c r="K52" s="33"/>
      <c r="L52" s="33"/>
      <c r="M52" s="33"/>
    </row>
    <row r="53" s="6" customFormat="1" ht="21.95" customHeight="1" spans="1:13">
      <c r="A53" s="30"/>
      <c r="B53" s="32" t="s">
        <v>62</v>
      </c>
      <c r="C53" s="33">
        <v>2</v>
      </c>
      <c r="D53" s="33">
        <v>1157</v>
      </c>
      <c r="E53" s="33">
        <v>0</v>
      </c>
      <c r="F53" s="33">
        <v>1157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</row>
    <row r="54" s="3" customFormat="1" ht="21.95" customHeight="1" spans="1:13">
      <c r="A54" s="20">
        <v>46</v>
      </c>
      <c r="B54" s="23" t="s">
        <v>63</v>
      </c>
      <c r="C54" s="24">
        <f t="shared" ref="C54:F54" si="21">C55+C56+C57+C58+C59+C60</f>
        <v>694</v>
      </c>
      <c r="D54" s="24">
        <f t="shared" si="21"/>
        <v>44577.806</v>
      </c>
      <c r="E54" s="24">
        <f t="shared" ref="E54:M54" si="22">E55+E56+E57+E58+E59+E60</f>
        <v>2840.8</v>
      </c>
      <c r="F54" s="24">
        <f t="shared" si="22"/>
        <v>36210.158</v>
      </c>
      <c r="G54" s="24">
        <f t="shared" si="22"/>
        <v>0</v>
      </c>
      <c r="H54" s="24">
        <f t="shared" si="22"/>
        <v>0</v>
      </c>
      <c r="I54" s="24">
        <f t="shared" si="22"/>
        <v>300</v>
      </c>
      <c r="J54" s="24">
        <f t="shared" si="22"/>
        <v>1630</v>
      </c>
      <c r="K54" s="24">
        <f t="shared" si="22"/>
        <v>0</v>
      </c>
      <c r="L54" s="24">
        <f t="shared" si="22"/>
        <v>3256.288</v>
      </c>
      <c r="M54" s="24">
        <f t="shared" si="22"/>
        <v>340.56</v>
      </c>
    </row>
    <row r="55" ht="37.5" customHeight="1" spans="1:13">
      <c r="A55" s="20">
        <v>47</v>
      </c>
      <c r="B55" s="29" t="s">
        <v>64</v>
      </c>
      <c r="C55" s="22">
        <v>118</v>
      </c>
      <c r="D55" s="22">
        <v>8637.3</v>
      </c>
      <c r="E55" s="22">
        <v>1094.8</v>
      </c>
      <c r="F55" s="22">
        <v>5612.5</v>
      </c>
      <c r="G55" s="22">
        <v>0</v>
      </c>
      <c r="H55" s="22">
        <v>0</v>
      </c>
      <c r="I55" s="22">
        <v>300</v>
      </c>
      <c r="J55" s="22">
        <v>1630</v>
      </c>
      <c r="K55" s="22">
        <v>0</v>
      </c>
      <c r="L55" s="22">
        <v>0</v>
      </c>
      <c r="M55" s="22">
        <v>0</v>
      </c>
    </row>
    <row r="56" ht="21.95" customHeight="1" spans="1:13">
      <c r="A56" s="20">
        <v>48</v>
      </c>
      <c r="B56" s="29" t="s">
        <v>65</v>
      </c>
      <c r="C56" s="22">
        <v>22</v>
      </c>
      <c r="D56" s="22">
        <v>1872.32</v>
      </c>
      <c r="E56" s="22">
        <v>0</v>
      </c>
      <c r="F56" s="22">
        <v>374.464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1497.856</v>
      </c>
      <c r="M56" s="22">
        <v>0</v>
      </c>
    </row>
    <row r="57" ht="21.95" customHeight="1" spans="1:13">
      <c r="A57" s="20">
        <v>49</v>
      </c>
      <c r="B57" s="29" t="s">
        <v>66</v>
      </c>
      <c r="C57" s="22">
        <v>17</v>
      </c>
      <c r="D57" s="22">
        <v>2198.04</v>
      </c>
      <c r="E57" s="22">
        <v>0</v>
      </c>
      <c r="F57" s="22">
        <v>439.608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1758.432</v>
      </c>
      <c r="M57" s="22">
        <v>0</v>
      </c>
    </row>
    <row r="58" ht="21.95" customHeight="1" spans="1:13">
      <c r="A58" s="20">
        <v>50</v>
      </c>
      <c r="B58" s="29" t="s">
        <v>67</v>
      </c>
      <c r="C58" s="22">
        <v>186</v>
      </c>
      <c r="D58" s="22">
        <v>1548.396</v>
      </c>
      <c r="E58" s="22">
        <v>0</v>
      </c>
      <c r="F58" s="22">
        <v>1207.836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340.56</v>
      </c>
    </row>
    <row r="59" ht="21.95" customHeight="1" spans="1:13">
      <c r="A59" s="20">
        <v>51</v>
      </c>
      <c r="B59" s="25" t="s">
        <v>68</v>
      </c>
      <c r="C59" s="22">
        <v>153</v>
      </c>
      <c r="D59" s="22">
        <v>12312.95</v>
      </c>
      <c r="E59" s="22">
        <v>1590</v>
      </c>
      <c r="F59" s="22">
        <v>10722.95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</row>
    <row r="60" ht="21.95" customHeight="1" spans="1:13">
      <c r="A60" s="20">
        <v>52</v>
      </c>
      <c r="B60" s="28" t="s">
        <v>69</v>
      </c>
      <c r="C60" s="22">
        <v>198</v>
      </c>
      <c r="D60" s="22">
        <v>18008.8</v>
      </c>
      <c r="E60" s="22">
        <v>156</v>
      </c>
      <c r="F60" s="22">
        <v>17852.8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</row>
    <row r="61" s="3" customFormat="1" ht="21.95" customHeight="1" spans="1:13">
      <c r="A61" s="20">
        <v>53</v>
      </c>
      <c r="B61" s="23" t="s">
        <v>70</v>
      </c>
      <c r="C61" s="24">
        <f t="shared" ref="C61:F61" si="23">C62+C63+C64+C65</f>
        <v>36</v>
      </c>
      <c r="D61" s="24">
        <f t="shared" si="23"/>
        <v>3293</v>
      </c>
      <c r="E61" s="24">
        <f t="shared" ref="E61:M61" si="24">E62+E63+E64+E65</f>
        <v>0</v>
      </c>
      <c r="F61" s="24">
        <f t="shared" si="24"/>
        <v>3293</v>
      </c>
      <c r="G61" s="24">
        <f t="shared" si="24"/>
        <v>0</v>
      </c>
      <c r="H61" s="24">
        <f t="shared" si="24"/>
        <v>0</v>
      </c>
      <c r="I61" s="24">
        <f t="shared" si="24"/>
        <v>0</v>
      </c>
      <c r="J61" s="24">
        <f t="shared" si="24"/>
        <v>0</v>
      </c>
      <c r="K61" s="24">
        <f t="shared" si="24"/>
        <v>0</v>
      </c>
      <c r="L61" s="24">
        <f t="shared" si="24"/>
        <v>0</v>
      </c>
      <c r="M61" s="24">
        <f t="shared" si="24"/>
        <v>0</v>
      </c>
    </row>
    <row r="62" ht="27.75" customHeight="1" spans="1:13">
      <c r="A62" s="20">
        <v>54</v>
      </c>
      <c r="B62" s="29" t="s">
        <v>71</v>
      </c>
      <c r="C62" s="22">
        <v>11</v>
      </c>
      <c r="D62" s="22">
        <v>1318</v>
      </c>
      <c r="E62" s="22">
        <v>0</v>
      </c>
      <c r="F62" s="22">
        <v>1318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</row>
    <row r="63" ht="21.95" customHeight="1" spans="1:13">
      <c r="A63" s="20">
        <v>55</v>
      </c>
      <c r="B63" s="28" t="s">
        <v>72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</row>
    <row r="64" ht="21.95" customHeight="1" spans="1:13">
      <c r="A64" s="20">
        <v>56</v>
      </c>
      <c r="B64" s="28" t="s">
        <v>73</v>
      </c>
      <c r="C64" s="22">
        <v>3</v>
      </c>
      <c r="D64" s="22">
        <v>1040</v>
      </c>
      <c r="E64" s="22">
        <v>0</v>
      </c>
      <c r="F64" s="22">
        <v>1040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</row>
    <row r="65" ht="21.95" customHeight="1" spans="1:13">
      <c r="A65" s="20">
        <v>57</v>
      </c>
      <c r="B65" s="25" t="s">
        <v>74</v>
      </c>
      <c r="C65" s="22">
        <v>22</v>
      </c>
      <c r="D65" s="22">
        <v>935</v>
      </c>
      <c r="E65" s="22">
        <v>0</v>
      </c>
      <c r="F65" s="22">
        <v>935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</row>
    <row r="66" s="3" customFormat="1" ht="21.95" customHeight="1" spans="1:13">
      <c r="A66" s="20">
        <v>58</v>
      </c>
      <c r="B66" s="35" t="s">
        <v>75</v>
      </c>
      <c r="C66" s="24">
        <v>3</v>
      </c>
      <c r="D66" s="24">
        <v>218.89</v>
      </c>
      <c r="E66" s="24">
        <v>218.89</v>
      </c>
      <c r="F66" s="24"/>
      <c r="G66" s="24"/>
      <c r="H66" s="24"/>
      <c r="I66" s="24"/>
      <c r="J66" s="24"/>
      <c r="K66" s="24"/>
      <c r="L66" s="24"/>
      <c r="M66" s="24"/>
    </row>
  </sheetData>
  <mergeCells count="7">
    <mergeCell ref="A1:B1"/>
    <mergeCell ref="A2:M2"/>
    <mergeCell ref="A3:B3"/>
    <mergeCell ref="D4:M4"/>
    <mergeCell ref="A4:A5"/>
    <mergeCell ref="B4:B5"/>
    <mergeCell ref="C4:C5"/>
  </mergeCells>
  <printOptions horizontalCentered="1"/>
  <pageMargins left="0.786805555555556" right="0.786805555555556" top="0.786805555555556" bottom="0.786805555555556" header="0.314583333333333" footer="0.314583333333333"/>
  <pageSetup paperSize="8" orientation="landscape" useFirstPageNumber="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Administrator</cp:lastModifiedBy>
  <dcterms:created xsi:type="dcterms:W3CDTF">2019-07-20T09:28:00Z</dcterms:created>
  <cp:lastPrinted>2019-07-26T07:41:00Z</cp:lastPrinted>
  <dcterms:modified xsi:type="dcterms:W3CDTF">2019-11-28T09:14:45Z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