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<sst xmlns="http://schemas.openxmlformats.org/spreadsheetml/2006/main" count="35" uniqueCount="26">
  <si>
    <t>永乐街道办事处十三五易地扶贫搬迁建房补助资金调整表</t>
  </si>
  <si>
    <t>单位：万元</t>
  </si>
  <si>
    <t>序号</t>
  </si>
  <si>
    <t>安置点名称</t>
  </si>
  <si>
    <t>合计</t>
  </si>
  <si>
    <t>应拨付建房补助资金</t>
  </si>
  <si>
    <t>已拨付建房补助资金</t>
  </si>
  <si>
    <t>调整数</t>
  </si>
  <si>
    <t>调整后建房补助资金</t>
  </si>
  <si>
    <t>结转金额</t>
  </si>
  <si>
    <t>备注</t>
  </si>
  <si>
    <t>人数</t>
  </si>
  <si>
    <t>小计</t>
  </si>
  <si>
    <t>中央预算内投资</t>
  </si>
  <si>
    <t>农发行贷款资金</t>
  </si>
  <si>
    <t>永乐街道办太平村银洞湾（三期）</t>
  </si>
  <si>
    <t>暂结转至公共基础设施</t>
  </si>
  <si>
    <t>永乐街道办事处青河社区水家湾安置点</t>
  </si>
  <si>
    <t>永乐街道办青河社区刘家台子（一期）</t>
  </si>
  <si>
    <t>永乐街道办新城社区锦鸿小区（二期）</t>
  </si>
  <si>
    <t>永乐街道办中合村赵家湾（二期）</t>
  </si>
  <si>
    <t>调45万元至银洞湾去库存，2.5万元至水家湾建房，50万元至鸳鸯池建房，暂结转至公共基础设施</t>
  </si>
  <si>
    <t>永乐街道办太平村银洞湾（去库存）</t>
  </si>
  <si>
    <t>永乐街道办中合村赵家湾安置点（去库存）</t>
  </si>
  <si>
    <t>永乐镇鸳鸯池村锡铜沟安置点（去库存）</t>
  </si>
  <si>
    <t>永乐街道办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</si>
</sst>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20"/>
      <color rgb="FF000000"/>
      <name val="仿宋_GB2312"/>
      <charset val="134"/>
    </font>
    <font>
      <b/>
      <sz val="10"/>
      <color rgb="FF000000"/>
      <name val="仿宋_GB2312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仿宋_GB2312"/>
      <charset val="134"/>
    </font>
    <font>
      <sz val="10"/>
      <color theme="1"/>
      <name val="仿宋_GB2312"/>
      <charset val="134"/>
    </font>
    <font>
      <sz val="10"/>
      <color indexed="8"/>
      <name val="仿宋_GB2312"/>
      <charset val="134"/>
    </font>
    <font>
      <b/>
      <sz val="18"/>
      <color theme="1"/>
      <name val="宋体"/>
      <charset val="134"/>
      <scheme val="minor"/>
    </font>
    <font>
      <b/>
      <sz val="9"/>
      <color rgb="FF000000"/>
      <name val="仿宋_GB2312"/>
      <charset val="134"/>
    </font>
    <font>
      <b/>
      <sz val="10"/>
      <name val="仿宋_GB2312"/>
      <charset val="134"/>
    </font>
    <font>
      <sz val="9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0" fillId="1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26" fillId="3" borderId="11" applyNumberFormat="0" applyAlignment="0" applyProtection="0">
      <alignment vertical="center"/>
    </xf>
    <xf numFmtId="0" fontId="27" fillId="28" borderId="14" applyNumberForma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"/>
  <sheetViews>
    <sheetView tabSelected="1" topLeftCell="A4" workbookViewId="0">
      <selection activeCell="U14" sqref="U14"/>
    </sheetView>
  </sheetViews>
  <sheetFormatPr defaultColWidth="9" defaultRowHeight="13.5"/>
  <cols>
    <col min="1" max="1" width="3.75" customWidth="1"/>
    <col min="2" max="2" width="31.75" customWidth="1"/>
    <col min="3" max="4" width="4.875" customWidth="1"/>
    <col min="5" max="5" width="7.375" customWidth="1"/>
    <col min="6" max="6" width="6.875" customWidth="1"/>
    <col min="7" max="7" width="6.25" customWidth="1"/>
    <col min="8" max="8" width="7.625" customWidth="1"/>
    <col min="9" max="9" width="7" customWidth="1"/>
    <col min="10" max="14" width="6.875" customWidth="1"/>
    <col min="16" max="16" width="19.4333333333333" customWidth="1"/>
  </cols>
  <sheetData>
    <row r="1" ht="33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18" customHeight="1" spans="1:16">
      <c r="A2" s="1"/>
      <c r="B2" s="1"/>
      <c r="C2" s="1"/>
      <c r="D2" s="1"/>
      <c r="E2" s="1"/>
      <c r="F2" s="1"/>
      <c r="G2" s="1"/>
      <c r="H2" s="1"/>
      <c r="I2" s="1"/>
      <c r="J2" s="13" t="s">
        <v>1</v>
      </c>
      <c r="K2" s="13"/>
      <c r="L2" s="13"/>
      <c r="M2" s="13"/>
      <c r="N2" s="13"/>
      <c r="O2" s="13"/>
      <c r="P2" s="13"/>
    </row>
    <row r="3" ht="33" customHeight="1" spans="1:16">
      <c r="A3" s="2" t="s">
        <v>2</v>
      </c>
      <c r="B3" s="2" t="s">
        <v>3</v>
      </c>
      <c r="C3" s="3" t="s">
        <v>4</v>
      </c>
      <c r="D3" s="3"/>
      <c r="E3" s="2" t="s">
        <v>5</v>
      </c>
      <c r="F3" s="2"/>
      <c r="G3" s="2"/>
      <c r="H3" s="4" t="s">
        <v>6</v>
      </c>
      <c r="I3" s="14"/>
      <c r="J3" s="14"/>
      <c r="K3" s="2" t="s">
        <v>7</v>
      </c>
      <c r="L3" s="4" t="s">
        <v>8</v>
      </c>
      <c r="M3" s="14"/>
      <c r="N3" s="14"/>
      <c r="O3" s="15" t="s">
        <v>9</v>
      </c>
      <c r="P3" s="6" t="s">
        <v>10</v>
      </c>
    </row>
    <row r="4" ht="44" customHeight="1" spans="1:16">
      <c r="A4" s="2"/>
      <c r="B4" s="2"/>
      <c r="C4" s="2"/>
      <c r="D4" s="2" t="s">
        <v>11</v>
      </c>
      <c r="E4" s="2" t="s">
        <v>12</v>
      </c>
      <c r="F4" s="2" t="s">
        <v>13</v>
      </c>
      <c r="G4" s="2" t="s">
        <v>14</v>
      </c>
      <c r="H4" s="5" t="s">
        <v>12</v>
      </c>
      <c r="I4" s="5" t="s">
        <v>13</v>
      </c>
      <c r="J4" s="16" t="s">
        <v>14</v>
      </c>
      <c r="K4" s="2"/>
      <c r="L4" s="5" t="s">
        <v>12</v>
      </c>
      <c r="M4" s="5" t="s">
        <v>13</v>
      </c>
      <c r="N4" s="16" t="s">
        <v>14</v>
      </c>
      <c r="O4" s="17"/>
      <c r="P4" s="6"/>
    </row>
    <row r="5" ht="35" customHeight="1" spans="1:16">
      <c r="A5" s="6">
        <v>1</v>
      </c>
      <c r="B5" s="7" t="s">
        <v>15</v>
      </c>
      <c r="C5" s="6">
        <v>99</v>
      </c>
      <c r="D5" s="6">
        <v>448</v>
      </c>
      <c r="E5" s="6">
        <v>1120</v>
      </c>
      <c r="F5" s="6">
        <v>358.4</v>
      </c>
      <c r="G5" s="6">
        <v>761.6</v>
      </c>
      <c r="H5" s="6">
        <v>1132.5</v>
      </c>
      <c r="I5" s="6">
        <v>358.4</v>
      </c>
      <c r="J5" s="6">
        <f t="shared" ref="J5:J10" si="0">H5-I5</f>
        <v>774.1</v>
      </c>
      <c r="K5" s="6">
        <f>E5-H5</f>
        <v>-12.5</v>
      </c>
      <c r="L5" s="6">
        <f t="shared" ref="L5:L12" si="1">M5+N5</f>
        <v>1120</v>
      </c>
      <c r="M5" s="6">
        <f>F5</f>
        <v>358.4</v>
      </c>
      <c r="N5" s="6">
        <f>G5</f>
        <v>761.6</v>
      </c>
      <c r="O5" s="6">
        <v>12.5</v>
      </c>
      <c r="P5" s="6" t="s">
        <v>16</v>
      </c>
    </row>
    <row r="6" ht="35" customHeight="1" spans="1:16">
      <c r="A6" s="6">
        <v>2</v>
      </c>
      <c r="B6" s="7" t="s">
        <v>17</v>
      </c>
      <c r="C6" s="6">
        <v>456</v>
      </c>
      <c r="D6" s="6">
        <v>1852</v>
      </c>
      <c r="E6" s="6">
        <v>4630</v>
      </c>
      <c r="F6" s="6">
        <v>1481.6</v>
      </c>
      <c r="G6" s="6">
        <v>3148.4</v>
      </c>
      <c r="H6" s="6">
        <v>4627.5</v>
      </c>
      <c r="I6" s="6">
        <v>1481.6</v>
      </c>
      <c r="J6" s="6">
        <f t="shared" si="0"/>
        <v>3145.9</v>
      </c>
      <c r="K6" s="6">
        <f t="shared" ref="K6:K12" si="2">E6-H6</f>
        <v>2.5</v>
      </c>
      <c r="L6" s="6">
        <f t="shared" si="1"/>
        <v>4630</v>
      </c>
      <c r="M6" s="6">
        <f t="shared" ref="M6:M11" si="3">F6</f>
        <v>1481.6</v>
      </c>
      <c r="N6" s="6">
        <f t="shared" ref="N6:N11" si="4">G6</f>
        <v>3148.4</v>
      </c>
      <c r="O6" s="6">
        <v>0</v>
      </c>
      <c r="P6" s="6"/>
    </row>
    <row r="7" ht="35" customHeight="1" spans="1:16">
      <c r="A7" s="6">
        <v>3</v>
      </c>
      <c r="B7" s="7" t="s">
        <v>18</v>
      </c>
      <c r="C7" s="6">
        <v>147</v>
      </c>
      <c r="D7" s="6">
        <v>674</v>
      </c>
      <c r="E7" s="6">
        <v>1685</v>
      </c>
      <c r="F7" s="6">
        <v>539.2</v>
      </c>
      <c r="G7" s="6">
        <v>1145.8</v>
      </c>
      <c r="H7" s="6">
        <v>1690</v>
      </c>
      <c r="I7" s="6">
        <v>539.2</v>
      </c>
      <c r="J7" s="6">
        <f t="shared" si="0"/>
        <v>1150.8</v>
      </c>
      <c r="K7" s="6">
        <f t="shared" si="2"/>
        <v>-5</v>
      </c>
      <c r="L7" s="6">
        <f t="shared" si="1"/>
        <v>1685</v>
      </c>
      <c r="M7" s="6">
        <f t="shared" si="3"/>
        <v>539.2</v>
      </c>
      <c r="N7" s="6">
        <f t="shared" si="4"/>
        <v>1145.8</v>
      </c>
      <c r="O7" s="6">
        <v>5</v>
      </c>
      <c r="P7" s="6" t="s">
        <v>16</v>
      </c>
    </row>
    <row r="8" ht="35" customHeight="1" spans="1:16">
      <c r="A8" s="6">
        <v>4</v>
      </c>
      <c r="B8" s="7" t="s">
        <v>19</v>
      </c>
      <c r="C8" s="6">
        <v>179</v>
      </c>
      <c r="D8" s="6">
        <v>814</v>
      </c>
      <c r="E8" s="6">
        <v>2035</v>
      </c>
      <c r="F8" s="6">
        <v>651.2</v>
      </c>
      <c r="G8" s="6">
        <v>1383.8</v>
      </c>
      <c r="H8" s="6">
        <v>2042.5</v>
      </c>
      <c r="I8" s="6">
        <v>651.2</v>
      </c>
      <c r="J8" s="6">
        <f t="shared" si="0"/>
        <v>1391.3</v>
      </c>
      <c r="K8" s="6">
        <f t="shared" si="2"/>
        <v>-7.5</v>
      </c>
      <c r="L8" s="6">
        <f t="shared" si="1"/>
        <v>2035</v>
      </c>
      <c r="M8" s="6">
        <f t="shared" si="3"/>
        <v>651.2</v>
      </c>
      <c r="N8" s="6">
        <f t="shared" si="4"/>
        <v>1383.8</v>
      </c>
      <c r="O8" s="6">
        <v>7.5</v>
      </c>
      <c r="P8" s="6" t="s">
        <v>16</v>
      </c>
    </row>
    <row r="9" ht="55" customHeight="1" spans="1:16">
      <c r="A9" s="6">
        <v>5</v>
      </c>
      <c r="B9" s="7" t="s">
        <v>20</v>
      </c>
      <c r="C9" s="7">
        <v>103</v>
      </c>
      <c r="D9" s="7">
        <v>394</v>
      </c>
      <c r="E9" s="7">
        <v>985</v>
      </c>
      <c r="F9" s="7">
        <v>315.2</v>
      </c>
      <c r="G9" s="7">
        <v>669.8</v>
      </c>
      <c r="H9" s="6">
        <v>1105</v>
      </c>
      <c r="I9" s="7">
        <v>315.2</v>
      </c>
      <c r="J9" s="6">
        <f t="shared" si="0"/>
        <v>789.8</v>
      </c>
      <c r="K9" s="6">
        <f t="shared" si="2"/>
        <v>-120</v>
      </c>
      <c r="L9" s="6">
        <f t="shared" si="1"/>
        <v>985</v>
      </c>
      <c r="M9" s="6">
        <f t="shared" si="3"/>
        <v>315.2</v>
      </c>
      <c r="N9" s="6">
        <f t="shared" si="4"/>
        <v>669.8</v>
      </c>
      <c r="O9" s="6">
        <f>120-45-2.5-50</f>
        <v>22.5</v>
      </c>
      <c r="P9" s="18" t="s">
        <v>21</v>
      </c>
    </row>
    <row r="10" ht="35" customHeight="1" spans="1:16">
      <c r="A10" s="6">
        <v>6</v>
      </c>
      <c r="B10" s="8" t="s">
        <v>22</v>
      </c>
      <c r="C10" s="6">
        <v>119</v>
      </c>
      <c r="D10" s="6">
        <v>327</v>
      </c>
      <c r="E10" s="6">
        <v>817.5</v>
      </c>
      <c r="F10" s="6">
        <v>261.6</v>
      </c>
      <c r="G10" s="6">
        <v>555.9</v>
      </c>
      <c r="H10" s="6">
        <v>772.5</v>
      </c>
      <c r="I10" s="6">
        <v>261.6</v>
      </c>
      <c r="J10" s="6">
        <f t="shared" si="0"/>
        <v>510.9</v>
      </c>
      <c r="K10" s="6">
        <f t="shared" si="2"/>
        <v>45</v>
      </c>
      <c r="L10" s="6">
        <f t="shared" si="1"/>
        <v>817.5</v>
      </c>
      <c r="M10" s="6">
        <f t="shared" si="3"/>
        <v>261.6</v>
      </c>
      <c r="N10" s="6">
        <f t="shared" si="4"/>
        <v>555.9</v>
      </c>
      <c r="O10" s="6">
        <v>0</v>
      </c>
      <c r="P10" s="6"/>
    </row>
    <row r="11" ht="35" customHeight="1" spans="1:16">
      <c r="A11" s="6">
        <v>7</v>
      </c>
      <c r="B11" s="9" t="s">
        <v>23</v>
      </c>
      <c r="C11" s="6">
        <v>2</v>
      </c>
      <c r="D11" s="6">
        <v>11</v>
      </c>
      <c r="E11" s="6">
        <v>27.5</v>
      </c>
      <c r="F11" s="6">
        <v>8.8</v>
      </c>
      <c r="G11" s="6">
        <v>18.7</v>
      </c>
      <c r="H11" s="6">
        <v>27.5</v>
      </c>
      <c r="I11" s="6">
        <v>8.8</v>
      </c>
      <c r="J11" s="6">
        <v>18.7</v>
      </c>
      <c r="K11" s="6">
        <f t="shared" si="2"/>
        <v>0</v>
      </c>
      <c r="L11" s="6">
        <f t="shared" si="1"/>
        <v>27.5</v>
      </c>
      <c r="M11" s="6">
        <f t="shared" si="3"/>
        <v>8.8</v>
      </c>
      <c r="N11" s="6">
        <f t="shared" si="4"/>
        <v>18.7</v>
      </c>
      <c r="O11" s="6">
        <v>0</v>
      </c>
      <c r="P11" s="6"/>
    </row>
    <row r="12" ht="35" customHeight="1" spans="1:16">
      <c r="A12" s="6">
        <v>8</v>
      </c>
      <c r="B12" s="9" t="s">
        <v>24</v>
      </c>
      <c r="C12" s="6">
        <v>8</v>
      </c>
      <c r="D12" s="6">
        <v>20</v>
      </c>
      <c r="E12" s="6">
        <v>50</v>
      </c>
      <c r="F12" s="6">
        <v>16</v>
      </c>
      <c r="G12" s="6">
        <v>34</v>
      </c>
      <c r="H12" s="6">
        <v>0</v>
      </c>
      <c r="I12" s="6"/>
      <c r="J12" s="6"/>
      <c r="K12" s="6">
        <f t="shared" si="2"/>
        <v>50</v>
      </c>
      <c r="L12" s="6">
        <f t="shared" si="1"/>
        <v>50</v>
      </c>
      <c r="M12" s="6">
        <v>16</v>
      </c>
      <c r="N12" s="6">
        <v>34</v>
      </c>
      <c r="O12" s="6">
        <v>0</v>
      </c>
      <c r="P12" s="6"/>
    </row>
    <row r="13" ht="35" customHeight="1" spans="1:16">
      <c r="A13" s="6">
        <v>9</v>
      </c>
      <c r="B13" s="10" t="s">
        <v>25</v>
      </c>
      <c r="C13" s="6">
        <v>42</v>
      </c>
      <c r="D13" s="6">
        <v>71</v>
      </c>
      <c r="E13" s="6">
        <f>F13+G13</f>
        <v>106.5</v>
      </c>
      <c r="F13" s="6">
        <f>D13*0.8</f>
        <v>56.8</v>
      </c>
      <c r="G13" s="6">
        <f>D13*(1.5-0.8)</f>
        <v>49.7</v>
      </c>
      <c r="H13" s="6">
        <f>I13+J13</f>
        <v>106.5</v>
      </c>
      <c r="I13" s="6">
        <v>56.8</v>
      </c>
      <c r="J13" s="6">
        <v>49.7</v>
      </c>
      <c r="K13" s="6">
        <v>0</v>
      </c>
      <c r="L13" s="6">
        <v>106.5</v>
      </c>
      <c r="M13" s="6">
        <v>56.8</v>
      </c>
      <c r="N13" s="6">
        <v>49.7</v>
      </c>
      <c r="O13" s="6">
        <v>0</v>
      </c>
      <c r="P13" s="6"/>
    </row>
    <row r="14" ht="35" customHeight="1" spans="1:16">
      <c r="A14" s="6">
        <v>10</v>
      </c>
      <c r="B14" s="11" t="s">
        <v>4</v>
      </c>
      <c r="C14" s="12">
        <f t="shared" ref="C14:O14" si="5">SUM(C5:C13)</f>
        <v>1155</v>
      </c>
      <c r="D14" s="12">
        <f t="shared" si="5"/>
        <v>4611</v>
      </c>
      <c r="E14" s="12">
        <f t="shared" si="5"/>
        <v>11456.5</v>
      </c>
      <c r="F14" s="12">
        <f t="shared" si="5"/>
        <v>3688.8</v>
      </c>
      <c r="G14" s="12">
        <f t="shared" si="5"/>
        <v>7767.7</v>
      </c>
      <c r="H14" s="12">
        <f t="shared" si="5"/>
        <v>11504</v>
      </c>
      <c r="I14" s="12">
        <f t="shared" si="5"/>
        <v>3672.8</v>
      </c>
      <c r="J14" s="12">
        <f t="shared" si="5"/>
        <v>7831.2</v>
      </c>
      <c r="K14" s="12">
        <f t="shared" si="5"/>
        <v>-47.5</v>
      </c>
      <c r="L14" s="12">
        <f>SUM(L5:L13)</f>
        <v>11456.5</v>
      </c>
      <c r="M14" s="12">
        <f t="shared" si="5"/>
        <v>3688.8</v>
      </c>
      <c r="N14" s="12">
        <f t="shared" si="5"/>
        <v>7767.7</v>
      </c>
      <c r="O14" s="12">
        <f t="shared" si="5"/>
        <v>47.5</v>
      </c>
      <c r="P14" s="19"/>
    </row>
  </sheetData>
  <mergeCells count="11">
    <mergeCell ref="A1:P1"/>
    <mergeCell ref="J2:P2"/>
    <mergeCell ref="C3:D3"/>
    <mergeCell ref="E3:G3"/>
    <mergeCell ref="H3:J3"/>
    <mergeCell ref="L3:N3"/>
    <mergeCell ref="A3:A4"/>
    <mergeCell ref="B3:B4"/>
    <mergeCell ref="K3:K4"/>
    <mergeCell ref="O3:O4"/>
    <mergeCell ref="P3:P4"/>
  </mergeCells>
  <pageMargins left="0.432638888888889" right="0.236111111111111" top="0.75" bottom="0.550694444444444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dcterms:modified xsi:type="dcterms:W3CDTF">2019-08-13T07:27:47Z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