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Sheet1!$A$1:$G$155</definedName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<sst xmlns="http://schemas.openxmlformats.org/spreadsheetml/2006/main" count="176" uniqueCount="162">
  <si>
    <t>附表2</t>
  </si>
  <si>
    <t>镇安县2020年建档立卡贫困户中药材补助兑现资金
到村汇总表</t>
  </si>
  <si>
    <t>镇（办）</t>
  </si>
  <si>
    <t>村（社区）</t>
  </si>
  <si>
    <t>受益情况</t>
  </si>
  <si>
    <t>补助面积（亩）</t>
  </si>
  <si>
    <t>兑现金额（元）</t>
  </si>
  <si>
    <t>备注</t>
  </si>
  <si>
    <t>受益户（户）</t>
  </si>
  <si>
    <t>受益人口（人）</t>
  </si>
  <si>
    <t>总计</t>
  </si>
  <si>
    <t>高峰镇</t>
  </si>
  <si>
    <t>合计</t>
  </si>
  <si>
    <t>青山</t>
  </si>
  <si>
    <t>升坪</t>
  </si>
  <si>
    <t>农科</t>
  </si>
  <si>
    <t>银坪</t>
  </si>
  <si>
    <t>长坡</t>
  </si>
  <si>
    <t>三台</t>
  </si>
  <si>
    <t>正河</t>
  </si>
  <si>
    <t>东岭</t>
  </si>
  <si>
    <t>营胜</t>
  </si>
  <si>
    <t>大坪镇</t>
  </si>
  <si>
    <t>岩屋村</t>
  </si>
  <si>
    <t>芋园村</t>
  </si>
  <si>
    <t>旗帜村</t>
  </si>
  <si>
    <t>三义村</t>
  </si>
  <si>
    <t>红旗村</t>
  </si>
  <si>
    <t>小河子村</t>
  </si>
  <si>
    <t>园山村</t>
  </si>
  <si>
    <t>龙池村</t>
  </si>
  <si>
    <t>凤凰村</t>
  </si>
  <si>
    <t>龙湾村</t>
  </si>
  <si>
    <t>庙沟村</t>
  </si>
  <si>
    <t>全胜村</t>
  </si>
  <si>
    <t>米粮镇</t>
  </si>
  <si>
    <t>丰河村</t>
  </si>
  <si>
    <t>江西村</t>
  </si>
  <si>
    <t>东铺村</t>
  </si>
  <si>
    <t>红卫村</t>
  </si>
  <si>
    <t>门里村</t>
  </si>
  <si>
    <t>欢迎村</t>
  </si>
  <si>
    <t>界河村</t>
  </si>
  <si>
    <t>光明村</t>
  </si>
  <si>
    <t>水峡村</t>
  </si>
  <si>
    <t>八一村</t>
  </si>
  <si>
    <t>月明村</t>
  </si>
  <si>
    <t>莲池村</t>
  </si>
  <si>
    <t>西河村</t>
  </si>
  <si>
    <t>联盟村</t>
  </si>
  <si>
    <t>树坪村</t>
  </si>
  <si>
    <t>清泉村</t>
  </si>
  <si>
    <t>青铜关镇</t>
  </si>
  <si>
    <t>月星村</t>
  </si>
  <si>
    <t>青梅村</t>
  </si>
  <si>
    <t>阳山村</t>
  </si>
  <si>
    <t>营丰村</t>
  </si>
  <si>
    <t>前湾村</t>
  </si>
  <si>
    <t>冷水河村</t>
  </si>
  <si>
    <t>丰收村</t>
  </si>
  <si>
    <t>东坪村</t>
  </si>
  <si>
    <t>乡中村</t>
  </si>
  <si>
    <t>兴隆村</t>
  </si>
  <si>
    <t>旬河村</t>
  </si>
  <si>
    <t>铜关村</t>
  </si>
  <si>
    <t>铁厂镇</t>
  </si>
  <si>
    <t>铁厂村</t>
  </si>
  <si>
    <t>新民村</t>
  </si>
  <si>
    <t>新联村</t>
  </si>
  <si>
    <t>新声村</t>
  </si>
  <si>
    <t>庄河村</t>
  </si>
  <si>
    <t>西沟口村</t>
  </si>
  <si>
    <t>铁铜村</t>
  </si>
  <si>
    <t>西口镇</t>
  </si>
  <si>
    <t>东庄村</t>
  </si>
  <si>
    <t>石门村</t>
  </si>
  <si>
    <t>石景村</t>
  </si>
  <si>
    <t>上河村</t>
  </si>
  <si>
    <t>农丰村</t>
  </si>
  <si>
    <t>岭沟村</t>
  </si>
  <si>
    <t>青树村</t>
  </si>
  <si>
    <t>月河镇</t>
  </si>
  <si>
    <t>西川村</t>
  </si>
  <si>
    <t>菩萨殿村</t>
  </si>
  <si>
    <t>太白庙村</t>
  </si>
  <si>
    <t>先进村</t>
  </si>
  <si>
    <t>罗家营村</t>
  </si>
  <si>
    <t>益兴村</t>
  </si>
  <si>
    <t>先锋村</t>
  </si>
  <si>
    <t>川河村</t>
  </si>
  <si>
    <t>黄土岭村</t>
  </si>
  <si>
    <t>云盖寺镇</t>
  </si>
  <si>
    <t>黑窑沟村</t>
  </si>
  <si>
    <t>云镇社区</t>
  </si>
  <si>
    <t>岩湾村</t>
  </si>
  <si>
    <t>金钟村</t>
  </si>
  <si>
    <t>东洞村</t>
  </si>
  <si>
    <t>西华村</t>
  </si>
  <si>
    <t>西洞村</t>
  </si>
  <si>
    <t>柴坪镇</t>
  </si>
  <si>
    <t>余师村</t>
  </si>
  <si>
    <t>安坪村</t>
  </si>
  <si>
    <t>柴坪村</t>
  </si>
  <si>
    <t>金虎村</t>
  </si>
  <si>
    <t>石湾村</t>
  </si>
  <si>
    <t>松柏村</t>
  </si>
  <si>
    <t>桃园村</t>
  </si>
  <si>
    <t>向阳村</t>
  </si>
  <si>
    <t>永乐街道办</t>
  </si>
  <si>
    <t>安山村</t>
  </si>
  <si>
    <t>庙坡村</t>
  </si>
  <si>
    <t>太坪村</t>
  </si>
  <si>
    <t>王家坪社区</t>
  </si>
  <si>
    <t>锡铜村</t>
  </si>
  <si>
    <t>中合村</t>
  </si>
  <si>
    <t>花甲村</t>
  </si>
  <si>
    <t>金花村</t>
  </si>
  <si>
    <t>杏树坡村</t>
  </si>
  <si>
    <t>木园村</t>
  </si>
  <si>
    <t>山海村</t>
  </si>
  <si>
    <t>八亩坪村</t>
  </si>
  <si>
    <t>庙沟镇</t>
  </si>
  <si>
    <t>中坪村</t>
  </si>
  <si>
    <t>三联村</t>
  </si>
  <si>
    <t>双喜村</t>
  </si>
  <si>
    <t>东沟村</t>
  </si>
  <si>
    <t>蒿坪村</t>
  </si>
  <si>
    <t>五四村</t>
  </si>
  <si>
    <t>五一村</t>
  </si>
  <si>
    <t>木王镇</t>
  </si>
  <si>
    <t>朝阳村</t>
  </si>
  <si>
    <t>月坪村</t>
  </si>
  <si>
    <t>坪胜村</t>
  </si>
  <si>
    <t>长坪村</t>
  </si>
  <si>
    <t>栗扎坪村</t>
  </si>
  <si>
    <t>米粮寺村</t>
  </si>
  <si>
    <t>桂林村</t>
  </si>
  <si>
    <t>平安村</t>
  </si>
  <si>
    <t>茅坪镇</t>
  </si>
  <si>
    <t>峰景村</t>
  </si>
  <si>
    <t>红光村</t>
  </si>
  <si>
    <t>茅坪村</t>
  </si>
  <si>
    <t>五福村</t>
  </si>
  <si>
    <t>五星村</t>
  </si>
  <si>
    <t>腰庄河村</t>
  </si>
  <si>
    <t>元坪村</t>
  </si>
  <si>
    <t>达仁镇</t>
  </si>
  <si>
    <t>春光村</t>
  </si>
  <si>
    <t>农光村</t>
  </si>
  <si>
    <t>象园村</t>
  </si>
  <si>
    <t>狮子口村</t>
  </si>
  <si>
    <t>双河村</t>
  </si>
  <si>
    <t>丽光村</t>
  </si>
  <si>
    <t>枫坪村</t>
  </si>
  <si>
    <t>玉泉村</t>
  </si>
  <si>
    <t>回龙镇</t>
  </si>
  <si>
    <t>和坪村</t>
  </si>
  <si>
    <t>宏丰村</t>
  </si>
  <si>
    <t>回龙村</t>
  </si>
  <si>
    <t>双龙村</t>
  </si>
  <si>
    <t>万寿村</t>
  </si>
  <si>
    <t>枣园村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</si>
</sst>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  <numFmt numFmtId="177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16"/>
      <name val="方正小标宋简体"/>
      <charset val="134"/>
    </font>
    <font>
      <sz val="11"/>
      <name val="宋体"/>
      <charset val="134"/>
    </font>
    <font>
      <b/>
      <sz val="11"/>
      <name val="宋体"/>
      <charset val="0"/>
      <scheme val="minor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4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5"/>
  <sheetViews>
    <sheetView tabSelected="1" topLeftCell="A64" workbookViewId="0">
      <selection activeCell="A2" sqref="A2:G2"/>
    </sheetView>
  </sheetViews>
  <sheetFormatPr defaultColWidth="9" defaultRowHeight="13.5" outlineLevelCol="6"/>
  <cols>
    <col min="1" max="1" width="11.4416666666667" style="2" customWidth="1"/>
    <col min="2" max="2" width="14.5583333333333" style="1" customWidth="1"/>
    <col min="3" max="3" width="10.8916666666667" style="1" customWidth="1"/>
    <col min="4" max="4" width="11.8916666666667" style="1" customWidth="1"/>
    <col min="5" max="5" width="15.8916666666667" style="3" customWidth="1"/>
    <col min="6" max="6" width="14.4416666666667" style="3" customWidth="1"/>
    <col min="7" max="7" width="8.775" style="1" customWidth="1"/>
    <col min="8" max="16384" width="9" style="1"/>
  </cols>
  <sheetData>
    <row r="1" ht="27" customHeight="1" spans="1:1">
      <c r="A1" s="4" t="s">
        <v>0</v>
      </c>
    </row>
    <row r="2" s="1" customFormat="1" ht="49" customHeight="1" spans="1:7">
      <c r="A2" s="5" t="s">
        <v>1</v>
      </c>
      <c r="B2" s="5"/>
      <c r="C2" s="5"/>
      <c r="D2" s="5"/>
      <c r="E2" s="6"/>
      <c r="F2" s="5"/>
      <c r="G2" s="5"/>
    </row>
    <row r="3" s="1" customFormat="1" ht="22" customHeight="1" spans="1:7">
      <c r="A3" s="7" t="s">
        <v>2</v>
      </c>
      <c r="B3" s="7" t="s">
        <v>3</v>
      </c>
      <c r="C3" s="8" t="s">
        <v>4</v>
      </c>
      <c r="D3" s="8"/>
      <c r="E3" s="9" t="s">
        <v>5</v>
      </c>
      <c r="F3" s="9" t="s">
        <v>6</v>
      </c>
      <c r="G3" s="8" t="s">
        <v>7</v>
      </c>
    </row>
    <row r="4" s="1" customFormat="1" ht="29" customHeight="1" spans="1:7">
      <c r="A4" s="10"/>
      <c r="B4" s="10"/>
      <c r="C4" s="8" t="s">
        <v>8</v>
      </c>
      <c r="D4" s="8" t="s">
        <v>9</v>
      </c>
      <c r="E4" s="9"/>
      <c r="F4" s="9"/>
      <c r="G4" s="8"/>
    </row>
    <row r="5" s="1" customFormat="1" ht="29" customHeight="1" spans="1:7">
      <c r="A5" s="11" t="s">
        <v>10</v>
      </c>
      <c r="B5" s="12">
        <v>135</v>
      </c>
      <c r="C5" s="13">
        <f>C6+C16+C29+C46+C59+C67+C75+C85+C93+C102+C115+C123+C132+C140+C149</f>
        <v>3953</v>
      </c>
      <c r="D5" s="13">
        <f>D6+D16+D29+D46+D59+D67+D75+D85+D93+D102+D115+D123+D132+D140+D149</f>
        <v>15085</v>
      </c>
      <c r="E5" s="14">
        <f>E6+E16+E29+E46+E59+E67+E75+E85+E93+E102+E115+E123+E132+E140+E149</f>
        <v>7814.35</v>
      </c>
      <c r="F5" s="14">
        <f>F6+F16+F29+F46+F59+F67+F75+F85+F93+F102+F115+F123+F132+F140+F149</f>
        <v>4688610</v>
      </c>
      <c r="G5" s="13"/>
    </row>
    <row r="6" s="1" customFormat="1" ht="24" customHeight="1" spans="1:7">
      <c r="A6" s="15" t="s">
        <v>11</v>
      </c>
      <c r="B6" s="13" t="s">
        <v>12</v>
      </c>
      <c r="C6" s="13">
        <f>SUM(C7:C15)</f>
        <v>139</v>
      </c>
      <c r="D6" s="13">
        <f>SUM(D7:D15)</f>
        <v>520</v>
      </c>
      <c r="E6" s="14">
        <f>SUM(E7:E15)</f>
        <v>368.8</v>
      </c>
      <c r="F6" s="14">
        <f>SUM(F7:F15)</f>
        <v>221280</v>
      </c>
      <c r="G6" s="8"/>
    </row>
    <row r="7" s="1" customFormat="1" ht="24" customHeight="1" spans="1:7">
      <c r="A7" s="11"/>
      <c r="B7" s="8" t="s">
        <v>13</v>
      </c>
      <c r="C7" s="16">
        <v>67</v>
      </c>
      <c r="D7" s="8">
        <v>254</v>
      </c>
      <c r="E7" s="9">
        <v>224.3</v>
      </c>
      <c r="F7" s="9">
        <v>134580</v>
      </c>
      <c r="G7" s="8"/>
    </row>
    <row r="8" s="1" customFormat="1" ht="24" customHeight="1" spans="1:7">
      <c r="A8" s="11"/>
      <c r="B8" s="8" t="s">
        <v>14</v>
      </c>
      <c r="C8" s="16">
        <v>1</v>
      </c>
      <c r="D8" s="8">
        <v>5</v>
      </c>
      <c r="E8" s="9">
        <v>4</v>
      </c>
      <c r="F8" s="9">
        <v>2400</v>
      </c>
      <c r="G8" s="8"/>
    </row>
    <row r="9" s="1" customFormat="1" ht="24" customHeight="1" spans="1:7">
      <c r="A9" s="11"/>
      <c r="B9" s="8" t="s">
        <v>15</v>
      </c>
      <c r="C9" s="16">
        <v>4</v>
      </c>
      <c r="D9" s="8">
        <v>13</v>
      </c>
      <c r="E9" s="9">
        <v>11</v>
      </c>
      <c r="F9" s="9">
        <v>6600</v>
      </c>
      <c r="G9" s="8"/>
    </row>
    <row r="10" s="1" customFormat="1" ht="24" customHeight="1" spans="1:7">
      <c r="A10" s="11"/>
      <c r="B10" s="8" t="s">
        <v>16</v>
      </c>
      <c r="C10" s="16">
        <v>7</v>
      </c>
      <c r="D10" s="8">
        <v>28</v>
      </c>
      <c r="E10" s="9">
        <v>13.5</v>
      </c>
      <c r="F10" s="9">
        <v>8100</v>
      </c>
      <c r="G10" s="8"/>
    </row>
    <row r="11" s="1" customFormat="1" ht="24" customHeight="1" spans="1:7">
      <c r="A11" s="11"/>
      <c r="B11" s="8" t="s">
        <v>17</v>
      </c>
      <c r="C11" s="16">
        <v>13</v>
      </c>
      <c r="D11" s="8">
        <v>40</v>
      </c>
      <c r="E11" s="9">
        <v>24</v>
      </c>
      <c r="F11" s="9">
        <v>14400</v>
      </c>
      <c r="G11" s="8"/>
    </row>
    <row r="12" s="1" customFormat="1" ht="24" customHeight="1" spans="1:7">
      <c r="A12" s="11"/>
      <c r="B12" s="8" t="s">
        <v>18</v>
      </c>
      <c r="C12" s="16">
        <v>8</v>
      </c>
      <c r="D12" s="8">
        <v>28</v>
      </c>
      <c r="E12" s="9">
        <v>20</v>
      </c>
      <c r="F12" s="9">
        <v>12000</v>
      </c>
      <c r="G12" s="8"/>
    </row>
    <row r="13" s="1" customFormat="1" ht="24" customHeight="1" spans="1:7">
      <c r="A13" s="11"/>
      <c r="B13" s="8" t="s">
        <v>19</v>
      </c>
      <c r="C13" s="16">
        <v>2</v>
      </c>
      <c r="D13" s="8">
        <v>5</v>
      </c>
      <c r="E13" s="9">
        <v>4</v>
      </c>
      <c r="F13" s="9">
        <v>2400</v>
      </c>
      <c r="G13" s="8"/>
    </row>
    <row r="14" s="1" customFormat="1" ht="24" customHeight="1" spans="1:7">
      <c r="A14" s="11"/>
      <c r="B14" s="8" t="s">
        <v>20</v>
      </c>
      <c r="C14" s="16">
        <v>2</v>
      </c>
      <c r="D14" s="8">
        <v>9</v>
      </c>
      <c r="E14" s="9">
        <v>3</v>
      </c>
      <c r="F14" s="9">
        <v>1800</v>
      </c>
      <c r="G14" s="8"/>
    </row>
    <row r="15" s="1" customFormat="1" ht="24" customHeight="1" spans="1:7">
      <c r="A15" s="12"/>
      <c r="B15" s="8" t="s">
        <v>21</v>
      </c>
      <c r="C15" s="16">
        <v>35</v>
      </c>
      <c r="D15" s="8">
        <v>138</v>
      </c>
      <c r="E15" s="9">
        <v>65</v>
      </c>
      <c r="F15" s="9">
        <v>39000</v>
      </c>
      <c r="G15" s="8"/>
    </row>
    <row r="16" s="1" customFormat="1" ht="25" customHeight="1" spans="1:7">
      <c r="A16" s="15" t="s">
        <v>22</v>
      </c>
      <c r="B16" s="13" t="s">
        <v>12</v>
      </c>
      <c r="C16" s="17">
        <v>106</v>
      </c>
      <c r="D16" s="13">
        <f>SUM(D17:D28)</f>
        <v>386</v>
      </c>
      <c r="E16" s="14">
        <f>SUM(E17:E28)</f>
        <v>176.8</v>
      </c>
      <c r="F16" s="13">
        <f>SUM(F17:F28)</f>
        <v>106080</v>
      </c>
      <c r="G16" s="8"/>
    </row>
    <row r="17" s="1" customFormat="1" ht="25" customHeight="1" spans="1:7">
      <c r="A17" s="11"/>
      <c r="B17" s="8" t="s">
        <v>23</v>
      </c>
      <c r="C17" s="8">
        <v>3</v>
      </c>
      <c r="D17" s="18">
        <v>13</v>
      </c>
      <c r="E17" s="18">
        <v>5.7</v>
      </c>
      <c r="F17" s="9">
        <f t="shared" ref="F17:F30" si="0">E17*600</f>
        <v>3420</v>
      </c>
      <c r="G17" s="8"/>
    </row>
    <row r="18" s="1" customFormat="1" ht="25" customHeight="1" spans="1:7">
      <c r="A18" s="11"/>
      <c r="B18" s="8" t="s">
        <v>24</v>
      </c>
      <c r="C18" s="8">
        <v>6</v>
      </c>
      <c r="D18" s="18">
        <v>22</v>
      </c>
      <c r="E18" s="18">
        <v>6.2</v>
      </c>
      <c r="F18" s="9">
        <f t="shared" si="0"/>
        <v>3720</v>
      </c>
      <c r="G18" s="8"/>
    </row>
    <row r="19" s="1" customFormat="1" ht="25" customHeight="1" spans="1:7">
      <c r="A19" s="11"/>
      <c r="B19" s="8" t="s">
        <v>25</v>
      </c>
      <c r="C19" s="8">
        <v>4</v>
      </c>
      <c r="D19" s="18">
        <v>15</v>
      </c>
      <c r="E19" s="18">
        <v>8</v>
      </c>
      <c r="F19" s="9">
        <f t="shared" si="0"/>
        <v>4800</v>
      </c>
      <c r="G19" s="8"/>
    </row>
    <row r="20" s="1" customFormat="1" ht="25" customHeight="1" spans="1:7">
      <c r="A20" s="11"/>
      <c r="B20" s="8" t="s">
        <v>26</v>
      </c>
      <c r="C20" s="8">
        <v>3</v>
      </c>
      <c r="D20" s="18">
        <v>12</v>
      </c>
      <c r="E20" s="18">
        <v>1.7</v>
      </c>
      <c r="F20" s="9">
        <f t="shared" si="0"/>
        <v>1020</v>
      </c>
      <c r="G20" s="8"/>
    </row>
    <row r="21" s="1" customFormat="1" ht="25" customHeight="1" spans="1:7">
      <c r="A21" s="11"/>
      <c r="B21" s="8" t="s">
        <v>27</v>
      </c>
      <c r="C21" s="8">
        <v>11</v>
      </c>
      <c r="D21" s="18">
        <v>39</v>
      </c>
      <c r="E21" s="18">
        <v>12.2</v>
      </c>
      <c r="F21" s="9">
        <f t="shared" si="0"/>
        <v>7320</v>
      </c>
      <c r="G21" s="8"/>
    </row>
    <row r="22" s="1" customFormat="1" ht="25" customHeight="1" spans="1:7">
      <c r="A22" s="11"/>
      <c r="B22" s="8" t="s">
        <v>28</v>
      </c>
      <c r="C22" s="8">
        <v>1</v>
      </c>
      <c r="D22" s="18">
        <v>5</v>
      </c>
      <c r="E22" s="18">
        <v>2</v>
      </c>
      <c r="F22" s="9">
        <f t="shared" si="0"/>
        <v>1200</v>
      </c>
      <c r="G22" s="8"/>
    </row>
    <row r="23" s="1" customFormat="1" ht="25" customHeight="1" spans="1:7">
      <c r="A23" s="11"/>
      <c r="B23" s="8" t="s">
        <v>29</v>
      </c>
      <c r="C23" s="8">
        <v>9</v>
      </c>
      <c r="D23" s="18">
        <v>30</v>
      </c>
      <c r="E23" s="18">
        <v>7.4</v>
      </c>
      <c r="F23" s="9">
        <f t="shared" si="0"/>
        <v>4440</v>
      </c>
      <c r="G23" s="8"/>
    </row>
    <row r="24" s="1" customFormat="1" ht="25" customHeight="1" spans="1:7">
      <c r="A24" s="11"/>
      <c r="B24" s="8" t="s">
        <v>30</v>
      </c>
      <c r="C24" s="8">
        <v>21</v>
      </c>
      <c r="D24" s="18">
        <v>68</v>
      </c>
      <c r="E24" s="18">
        <v>51.5</v>
      </c>
      <c r="F24" s="9">
        <f t="shared" si="0"/>
        <v>30900</v>
      </c>
      <c r="G24" s="8"/>
    </row>
    <row r="25" s="1" customFormat="1" ht="25" customHeight="1" spans="1:7">
      <c r="A25" s="11"/>
      <c r="B25" s="8" t="s">
        <v>31</v>
      </c>
      <c r="C25" s="8">
        <v>15</v>
      </c>
      <c r="D25" s="18">
        <v>62</v>
      </c>
      <c r="E25" s="18">
        <v>14.4</v>
      </c>
      <c r="F25" s="9">
        <f t="shared" si="0"/>
        <v>8640</v>
      </c>
      <c r="G25" s="8"/>
    </row>
    <row r="26" s="1" customFormat="1" ht="25" customHeight="1" spans="1:7">
      <c r="A26" s="11"/>
      <c r="B26" s="8" t="s">
        <v>32</v>
      </c>
      <c r="C26" s="8">
        <v>19</v>
      </c>
      <c r="D26" s="18">
        <v>70</v>
      </c>
      <c r="E26" s="18">
        <v>45.7</v>
      </c>
      <c r="F26" s="9">
        <f t="shared" si="0"/>
        <v>27420</v>
      </c>
      <c r="G26" s="8"/>
    </row>
    <row r="27" s="1" customFormat="1" ht="25" customHeight="1" spans="1:7">
      <c r="A27" s="11"/>
      <c r="B27" s="8" t="s">
        <v>33</v>
      </c>
      <c r="C27" s="8">
        <v>4</v>
      </c>
      <c r="D27" s="18">
        <v>12</v>
      </c>
      <c r="E27" s="18">
        <v>7.5</v>
      </c>
      <c r="F27" s="9">
        <f t="shared" si="0"/>
        <v>4500</v>
      </c>
      <c r="G27" s="8"/>
    </row>
    <row r="28" s="1" customFormat="1" ht="25" customHeight="1" spans="1:7">
      <c r="A28" s="12"/>
      <c r="B28" s="8" t="s">
        <v>34</v>
      </c>
      <c r="C28" s="8">
        <v>10</v>
      </c>
      <c r="D28" s="18">
        <v>38</v>
      </c>
      <c r="E28" s="18">
        <v>14.5</v>
      </c>
      <c r="F28" s="9">
        <f t="shared" si="0"/>
        <v>8700</v>
      </c>
      <c r="G28" s="8"/>
    </row>
    <row r="29" s="1" customFormat="1" ht="24" customHeight="1" spans="1:7">
      <c r="A29" s="15" t="s">
        <v>35</v>
      </c>
      <c r="B29" s="13" t="s">
        <v>12</v>
      </c>
      <c r="C29" s="13">
        <v>576</v>
      </c>
      <c r="D29" s="13">
        <f>SUM(D30:D45)</f>
        <v>2629</v>
      </c>
      <c r="E29" s="14">
        <f>SUM(E30:E45)</f>
        <v>1048.3</v>
      </c>
      <c r="F29" s="14">
        <f t="shared" si="0"/>
        <v>628980</v>
      </c>
      <c r="G29" s="8"/>
    </row>
    <row r="30" s="1" customFormat="1" ht="24" customHeight="1" spans="1:7">
      <c r="A30" s="11"/>
      <c r="B30" s="19" t="s">
        <v>36</v>
      </c>
      <c r="C30" s="20">
        <v>28</v>
      </c>
      <c r="D30" s="8">
        <v>104</v>
      </c>
      <c r="E30" s="9">
        <v>61.5</v>
      </c>
      <c r="F30" s="9">
        <f t="shared" si="0"/>
        <v>36900</v>
      </c>
      <c r="G30" s="8"/>
    </row>
    <row r="31" s="1" customFormat="1" ht="24" customHeight="1" spans="1:7">
      <c r="A31" s="11"/>
      <c r="B31" s="19" t="s">
        <v>37</v>
      </c>
      <c r="C31" s="20">
        <v>27</v>
      </c>
      <c r="D31" s="19">
        <v>101</v>
      </c>
      <c r="E31" s="9">
        <v>48</v>
      </c>
      <c r="F31" s="9">
        <f t="shared" ref="F31:F45" si="1">E31*600</f>
        <v>28800</v>
      </c>
      <c r="G31" s="8"/>
    </row>
    <row r="32" s="1" customFormat="1" ht="24" customHeight="1" spans="1:7">
      <c r="A32" s="11"/>
      <c r="B32" s="19" t="s">
        <v>38</v>
      </c>
      <c r="C32" s="20">
        <v>18</v>
      </c>
      <c r="D32" s="19">
        <v>70</v>
      </c>
      <c r="E32" s="9">
        <v>24.5</v>
      </c>
      <c r="F32" s="9">
        <f t="shared" si="1"/>
        <v>14700</v>
      </c>
      <c r="G32" s="8"/>
    </row>
    <row r="33" s="1" customFormat="1" ht="24" customHeight="1" spans="1:7">
      <c r="A33" s="11"/>
      <c r="B33" s="19" t="s">
        <v>39</v>
      </c>
      <c r="C33" s="20">
        <v>21</v>
      </c>
      <c r="D33" s="8">
        <v>87</v>
      </c>
      <c r="E33" s="9">
        <v>38.4</v>
      </c>
      <c r="F33" s="9">
        <f t="shared" si="1"/>
        <v>23040</v>
      </c>
      <c r="G33" s="8"/>
    </row>
    <row r="34" s="1" customFormat="1" ht="24" customHeight="1" spans="1:7">
      <c r="A34" s="11"/>
      <c r="B34" s="19" t="s">
        <v>40</v>
      </c>
      <c r="C34" s="20">
        <v>30</v>
      </c>
      <c r="D34" s="19">
        <v>99</v>
      </c>
      <c r="E34" s="9">
        <v>59.5</v>
      </c>
      <c r="F34" s="9">
        <f t="shared" si="1"/>
        <v>35700</v>
      </c>
      <c r="G34" s="8"/>
    </row>
    <row r="35" s="1" customFormat="1" ht="24" customHeight="1" spans="1:7">
      <c r="A35" s="11"/>
      <c r="B35" s="19" t="s">
        <v>41</v>
      </c>
      <c r="C35" s="20">
        <v>38</v>
      </c>
      <c r="D35" s="19">
        <v>166</v>
      </c>
      <c r="E35" s="9">
        <v>105.4</v>
      </c>
      <c r="F35" s="9">
        <f t="shared" si="1"/>
        <v>63240</v>
      </c>
      <c r="G35" s="8"/>
    </row>
    <row r="36" s="1" customFormat="1" ht="24" customHeight="1" spans="1:7">
      <c r="A36" s="11"/>
      <c r="B36" s="19" t="s">
        <v>42</v>
      </c>
      <c r="C36" s="20">
        <v>69</v>
      </c>
      <c r="D36" s="19">
        <v>271</v>
      </c>
      <c r="E36" s="9">
        <v>143.4</v>
      </c>
      <c r="F36" s="9">
        <f t="shared" si="1"/>
        <v>86040</v>
      </c>
      <c r="G36" s="8"/>
    </row>
    <row r="37" s="1" customFormat="1" ht="24" customHeight="1" spans="1:7">
      <c r="A37" s="11"/>
      <c r="B37" s="19" t="s">
        <v>43</v>
      </c>
      <c r="C37" s="20">
        <v>14</v>
      </c>
      <c r="D37" s="19">
        <v>51</v>
      </c>
      <c r="E37" s="9">
        <v>18.3</v>
      </c>
      <c r="F37" s="9">
        <f t="shared" si="1"/>
        <v>10980</v>
      </c>
      <c r="G37" s="8"/>
    </row>
    <row r="38" s="1" customFormat="1" ht="24" customHeight="1" spans="1:7">
      <c r="A38" s="11"/>
      <c r="B38" s="19" t="s">
        <v>44</v>
      </c>
      <c r="C38" s="20">
        <v>17</v>
      </c>
      <c r="D38" s="19">
        <v>51</v>
      </c>
      <c r="E38" s="9">
        <v>22.6</v>
      </c>
      <c r="F38" s="9">
        <f t="shared" si="1"/>
        <v>13560</v>
      </c>
      <c r="G38" s="8"/>
    </row>
    <row r="39" s="1" customFormat="1" ht="24" customHeight="1" spans="1:7">
      <c r="A39" s="11"/>
      <c r="B39" s="19" t="s">
        <v>45</v>
      </c>
      <c r="C39" s="20">
        <v>27</v>
      </c>
      <c r="D39" s="19">
        <v>120</v>
      </c>
      <c r="E39" s="9">
        <v>42.8</v>
      </c>
      <c r="F39" s="9">
        <f t="shared" si="1"/>
        <v>25680</v>
      </c>
      <c r="G39" s="8"/>
    </row>
    <row r="40" s="1" customFormat="1" ht="24" customHeight="1" spans="1:7">
      <c r="A40" s="11"/>
      <c r="B40" s="19" t="s">
        <v>46</v>
      </c>
      <c r="C40" s="20">
        <v>45</v>
      </c>
      <c r="D40" s="19">
        <v>181</v>
      </c>
      <c r="E40" s="9">
        <v>53.2</v>
      </c>
      <c r="F40" s="9">
        <f t="shared" si="1"/>
        <v>31920</v>
      </c>
      <c r="G40" s="8"/>
    </row>
    <row r="41" s="1" customFormat="1" ht="24" customHeight="1" spans="1:7">
      <c r="A41" s="11"/>
      <c r="B41" s="19" t="s">
        <v>47</v>
      </c>
      <c r="C41" s="20">
        <v>28</v>
      </c>
      <c r="D41" s="19">
        <v>102</v>
      </c>
      <c r="E41" s="9">
        <v>61.5</v>
      </c>
      <c r="F41" s="9">
        <f t="shared" si="1"/>
        <v>36900</v>
      </c>
      <c r="G41" s="8"/>
    </row>
    <row r="42" s="1" customFormat="1" ht="24" customHeight="1" spans="1:7">
      <c r="A42" s="11"/>
      <c r="B42" s="19" t="s">
        <v>48</v>
      </c>
      <c r="C42" s="20">
        <v>59</v>
      </c>
      <c r="D42" s="19">
        <v>214</v>
      </c>
      <c r="E42" s="9">
        <v>104</v>
      </c>
      <c r="F42" s="9">
        <f t="shared" si="1"/>
        <v>62400</v>
      </c>
      <c r="G42" s="8"/>
    </row>
    <row r="43" s="1" customFormat="1" ht="24" customHeight="1" spans="1:7">
      <c r="A43" s="11"/>
      <c r="B43" s="19" t="s">
        <v>49</v>
      </c>
      <c r="C43" s="20">
        <v>69</v>
      </c>
      <c r="D43" s="19">
        <v>681</v>
      </c>
      <c r="E43" s="9">
        <v>121.9</v>
      </c>
      <c r="F43" s="9">
        <f t="shared" si="1"/>
        <v>73140</v>
      </c>
      <c r="G43" s="8"/>
    </row>
    <row r="44" s="1" customFormat="1" ht="24" customHeight="1" spans="1:7">
      <c r="A44" s="11"/>
      <c r="B44" s="19" t="s">
        <v>50</v>
      </c>
      <c r="C44" s="20">
        <v>70</v>
      </c>
      <c r="D44" s="19">
        <v>255</v>
      </c>
      <c r="E44" s="9">
        <v>117.9</v>
      </c>
      <c r="F44" s="9">
        <f t="shared" si="1"/>
        <v>70740</v>
      </c>
      <c r="G44" s="8"/>
    </row>
    <row r="45" s="1" customFormat="1" ht="24" customHeight="1" spans="1:7">
      <c r="A45" s="12"/>
      <c r="B45" s="19" t="s">
        <v>51</v>
      </c>
      <c r="C45" s="20">
        <v>16</v>
      </c>
      <c r="D45" s="8">
        <v>76</v>
      </c>
      <c r="E45" s="9">
        <v>25.4</v>
      </c>
      <c r="F45" s="9">
        <f t="shared" si="1"/>
        <v>15240</v>
      </c>
      <c r="G45" s="8"/>
    </row>
    <row r="46" s="1" customFormat="1" ht="24" customHeight="1" spans="1:7">
      <c r="A46" s="15" t="s">
        <v>52</v>
      </c>
      <c r="B46" s="13" t="s">
        <v>12</v>
      </c>
      <c r="C46" s="13">
        <f>SUM(C47:C58)</f>
        <v>507</v>
      </c>
      <c r="D46" s="13">
        <f>SUM(D47:D58)</f>
        <v>1895</v>
      </c>
      <c r="E46" s="14">
        <f>SUM(E47:E58)</f>
        <v>979.6</v>
      </c>
      <c r="F46" s="14">
        <f t="shared" ref="F46:F59" si="2">E46*600</f>
        <v>587760</v>
      </c>
      <c r="G46" s="8"/>
    </row>
    <row r="47" s="1" customFormat="1" ht="24" customHeight="1" spans="1:7">
      <c r="A47" s="11"/>
      <c r="B47" s="19" t="s">
        <v>53</v>
      </c>
      <c r="C47" s="19">
        <v>35</v>
      </c>
      <c r="D47" s="20">
        <v>134</v>
      </c>
      <c r="E47" s="9">
        <f>101.9-18.6</f>
        <v>83.3</v>
      </c>
      <c r="F47" s="21">
        <f t="shared" si="2"/>
        <v>49980</v>
      </c>
      <c r="G47" s="8"/>
    </row>
    <row r="48" s="1" customFormat="1" ht="24" customHeight="1" spans="1:7">
      <c r="A48" s="11"/>
      <c r="B48" s="19" t="s">
        <v>54</v>
      </c>
      <c r="C48" s="19">
        <v>52</v>
      </c>
      <c r="D48" s="20">
        <v>202</v>
      </c>
      <c r="E48" s="9">
        <v>147.5</v>
      </c>
      <c r="F48" s="21">
        <f t="shared" si="2"/>
        <v>88500</v>
      </c>
      <c r="G48" s="8"/>
    </row>
    <row r="49" s="1" customFormat="1" ht="24" customHeight="1" spans="1:7">
      <c r="A49" s="11"/>
      <c r="B49" s="19" t="s">
        <v>55</v>
      </c>
      <c r="C49" s="19">
        <v>72</v>
      </c>
      <c r="D49" s="20">
        <v>257</v>
      </c>
      <c r="E49" s="9">
        <v>211.5</v>
      </c>
      <c r="F49" s="21">
        <f t="shared" si="2"/>
        <v>126900</v>
      </c>
      <c r="G49" s="8"/>
    </row>
    <row r="50" s="1" customFormat="1" ht="24" customHeight="1" spans="1:7">
      <c r="A50" s="11"/>
      <c r="B50" s="19" t="s">
        <v>56</v>
      </c>
      <c r="C50" s="19">
        <v>141</v>
      </c>
      <c r="D50" s="20">
        <v>511</v>
      </c>
      <c r="E50" s="9">
        <v>219</v>
      </c>
      <c r="F50" s="21">
        <f t="shared" si="2"/>
        <v>131400</v>
      </c>
      <c r="G50" s="8"/>
    </row>
    <row r="51" s="1" customFormat="1" ht="24" customHeight="1" spans="1:7">
      <c r="A51" s="11"/>
      <c r="B51" s="19" t="s">
        <v>57</v>
      </c>
      <c r="C51" s="19">
        <v>16</v>
      </c>
      <c r="D51" s="20">
        <v>58</v>
      </c>
      <c r="E51" s="9">
        <v>30</v>
      </c>
      <c r="F51" s="21">
        <f t="shared" si="2"/>
        <v>18000</v>
      </c>
      <c r="G51" s="8"/>
    </row>
    <row r="52" s="1" customFormat="1" ht="24" customHeight="1" spans="1:7">
      <c r="A52" s="11"/>
      <c r="B52" s="19" t="s">
        <v>58</v>
      </c>
      <c r="C52" s="19">
        <v>12</v>
      </c>
      <c r="D52" s="20">
        <v>56</v>
      </c>
      <c r="E52" s="9">
        <v>13.8</v>
      </c>
      <c r="F52" s="21">
        <f t="shared" si="2"/>
        <v>8280</v>
      </c>
      <c r="G52" s="8"/>
    </row>
    <row r="53" s="1" customFormat="1" ht="24" customHeight="1" spans="1:7">
      <c r="A53" s="11"/>
      <c r="B53" s="19" t="s">
        <v>59</v>
      </c>
      <c r="C53" s="19">
        <v>37</v>
      </c>
      <c r="D53" s="20">
        <v>151</v>
      </c>
      <c r="E53" s="9">
        <v>56.6</v>
      </c>
      <c r="F53" s="21">
        <f t="shared" si="2"/>
        <v>33960</v>
      </c>
      <c r="G53" s="8"/>
    </row>
    <row r="54" s="1" customFormat="1" ht="24" customHeight="1" spans="1:7">
      <c r="A54" s="11"/>
      <c r="B54" s="19" t="s">
        <v>60</v>
      </c>
      <c r="C54" s="19">
        <v>53</v>
      </c>
      <c r="D54" s="20">
        <v>183</v>
      </c>
      <c r="E54" s="9">
        <v>90.2</v>
      </c>
      <c r="F54" s="21">
        <f t="shared" si="2"/>
        <v>54120</v>
      </c>
      <c r="G54" s="8"/>
    </row>
    <row r="55" s="1" customFormat="1" ht="24" customHeight="1" spans="1:7">
      <c r="A55" s="11"/>
      <c r="B55" s="19" t="s">
        <v>61</v>
      </c>
      <c r="C55" s="19">
        <v>7</v>
      </c>
      <c r="D55" s="20">
        <v>26</v>
      </c>
      <c r="E55" s="9">
        <v>3.2</v>
      </c>
      <c r="F55" s="21">
        <f t="shared" si="2"/>
        <v>1920</v>
      </c>
      <c r="G55" s="8"/>
    </row>
    <row r="56" s="1" customFormat="1" ht="24" customHeight="1" spans="1:7">
      <c r="A56" s="11"/>
      <c r="B56" s="19" t="s">
        <v>62</v>
      </c>
      <c r="C56" s="19">
        <v>7</v>
      </c>
      <c r="D56" s="20">
        <v>22</v>
      </c>
      <c r="E56" s="9">
        <v>9.5</v>
      </c>
      <c r="F56" s="21">
        <f t="shared" si="2"/>
        <v>5700</v>
      </c>
      <c r="G56" s="8"/>
    </row>
    <row r="57" s="1" customFormat="1" ht="24" customHeight="1" spans="1:7">
      <c r="A57" s="11"/>
      <c r="B57" s="19" t="s">
        <v>63</v>
      </c>
      <c r="C57" s="19">
        <v>36</v>
      </c>
      <c r="D57" s="20">
        <v>146</v>
      </c>
      <c r="E57" s="9">
        <v>48.5</v>
      </c>
      <c r="F57" s="21">
        <f t="shared" si="2"/>
        <v>29100</v>
      </c>
      <c r="G57" s="8"/>
    </row>
    <row r="58" s="1" customFormat="1" ht="24" customHeight="1" spans="1:7">
      <c r="A58" s="12"/>
      <c r="B58" s="19" t="s">
        <v>64</v>
      </c>
      <c r="C58" s="19">
        <v>39</v>
      </c>
      <c r="D58" s="20">
        <v>149</v>
      </c>
      <c r="E58" s="9">
        <v>66.5</v>
      </c>
      <c r="F58" s="21">
        <f t="shared" si="2"/>
        <v>39900</v>
      </c>
      <c r="G58" s="8"/>
    </row>
    <row r="59" s="1" customFormat="1" ht="24" customHeight="1" spans="1:7">
      <c r="A59" s="15" t="s">
        <v>65</v>
      </c>
      <c r="B59" s="13" t="s">
        <v>12</v>
      </c>
      <c r="C59" s="13">
        <f>SUM(C60:C66)</f>
        <v>114</v>
      </c>
      <c r="D59" s="13">
        <f>SUM(D60:D66)</f>
        <v>440</v>
      </c>
      <c r="E59" s="14">
        <f>SUM(E60:E66)</f>
        <v>233.6</v>
      </c>
      <c r="F59" s="14">
        <f t="shared" si="2"/>
        <v>140160</v>
      </c>
      <c r="G59" s="8"/>
    </row>
    <row r="60" s="1" customFormat="1" ht="24" customHeight="1" spans="1:7">
      <c r="A60" s="11"/>
      <c r="B60" s="19" t="s">
        <v>66</v>
      </c>
      <c r="C60" s="20">
        <v>2</v>
      </c>
      <c r="D60" s="19">
        <v>7</v>
      </c>
      <c r="E60" s="9">
        <v>1.3</v>
      </c>
      <c r="F60" s="21">
        <f t="shared" ref="F60:F67" si="3">E60*600</f>
        <v>780</v>
      </c>
      <c r="G60" s="8"/>
    </row>
    <row r="61" s="1" customFormat="1" ht="24" customHeight="1" spans="1:7">
      <c r="A61" s="11"/>
      <c r="B61" s="19" t="s">
        <v>67</v>
      </c>
      <c r="C61" s="20">
        <v>28</v>
      </c>
      <c r="D61" s="19">
        <v>102</v>
      </c>
      <c r="E61" s="9">
        <v>81.5</v>
      </c>
      <c r="F61" s="21">
        <f t="shared" si="3"/>
        <v>48900</v>
      </c>
      <c r="G61" s="8"/>
    </row>
    <row r="62" s="1" customFormat="1" ht="24" customHeight="1" spans="1:7">
      <c r="A62" s="11"/>
      <c r="B62" s="19" t="s">
        <v>68</v>
      </c>
      <c r="C62" s="20">
        <v>26</v>
      </c>
      <c r="D62" s="19">
        <v>95</v>
      </c>
      <c r="E62" s="9">
        <v>35.1</v>
      </c>
      <c r="F62" s="21">
        <f t="shared" si="3"/>
        <v>21060</v>
      </c>
      <c r="G62" s="8"/>
    </row>
    <row r="63" s="1" customFormat="1" ht="24" customHeight="1" spans="1:7">
      <c r="A63" s="11"/>
      <c r="B63" s="19" t="s">
        <v>69</v>
      </c>
      <c r="C63" s="20">
        <v>2</v>
      </c>
      <c r="D63" s="19">
        <v>11</v>
      </c>
      <c r="E63" s="9">
        <v>4.5</v>
      </c>
      <c r="F63" s="21">
        <f t="shared" si="3"/>
        <v>2700</v>
      </c>
      <c r="G63" s="8"/>
    </row>
    <row r="64" s="1" customFormat="1" ht="24" customHeight="1" spans="1:7">
      <c r="A64" s="11"/>
      <c r="B64" s="19" t="s">
        <v>70</v>
      </c>
      <c r="C64" s="20">
        <v>7</v>
      </c>
      <c r="D64" s="19">
        <v>25</v>
      </c>
      <c r="E64" s="9">
        <v>7.6</v>
      </c>
      <c r="F64" s="21">
        <f t="shared" si="3"/>
        <v>4560</v>
      </c>
      <c r="G64" s="8"/>
    </row>
    <row r="65" s="1" customFormat="1" ht="24" customHeight="1" spans="1:7">
      <c r="A65" s="11"/>
      <c r="B65" s="19" t="s">
        <v>71</v>
      </c>
      <c r="C65" s="20">
        <v>40</v>
      </c>
      <c r="D65" s="19">
        <v>167</v>
      </c>
      <c r="E65" s="9">
        <v>81.6</v>
      </c>
      <c r="F65" s="21">
        <f t="shared" si="3"/>
        <v>48960</v>
      </c>
      <c r="G65" s="8"/>
    </row>
    <row r="66" s="1" customFormat="1" ht="24" customHeight="1" spans="1:7">
      <c r="A66" s="12"/>
      <c r="B66" s="19" t="s">
        <v>72</v>
      </c>
      <c r="C66" s="20">
        <v>9</v>
      </c>
      <c r="D66" s="19">
        <v>33</v>
      </c>
      <c r="E66" s="9">
        <v>22</v>
      </c>
      <c r="F66" s="21">
        <f t="shared" si="3"/>
        <v>13200</v>
      </c>
      <c r="G66" s="8"/>
    </row>
    <row r="67" s="1" customFormat="1" ht="24" customHeight="1" spans="1:7">
      <c r="A67" s="15" t="s">
        <v>73</v>
      </c>
      <c r="B67" s="13" t="s">
        <v>12</v>
      </c>
      <c r="C67" s="22">
        <f>SUM(C68:C74)</f>
        <v>107</v>
      </c>
      <c r="D67" s="22">
        <f>SUM(D68:D74)</f>
        <v>286</v>
      </c>
      <c r="E67" s="23">
        <f>SUM(E68:E74)</f>
        <v>282.9</v>
      </c>
      <c r="F67" s="14">
        <f t="shared" si="3"/>
        <v>169740</v>
      </c>
      <c r="G67" s="8"/>
    </row>
    <row r="68" s="1" customFormat="1" ht="24" customHeight="1" spans="1:7">
      <c r="A68" s="11"/>
      <c r="B68" s="19" t="s">
        <v>74</v>
      </c>
      <c r="C68" s="20">
        <v>29</v>
      </c>
      <c r="D68" s="19">
        <v>63</v>
      </c>
      <c r="E68" s="9">
        <f>63.6+15</f>
        <v>78.6</v>
      </c>
      <c r="F68" s="9">
        <f t="shared" ref="F68:F76" si="4">E68*600</f>
        <v>47160</v>
      </c>
      <c r="G68" s="8"/>
    </row>
    <row r="69" s="1" customFormat="1" ht="24" customHeight="1" spans="1:7">
      <c r="A69" s="11"/>
      <c r="B69" s="19" t="s">
        <v>75</v>
      </c>
      <c r="C69" s="20">
        <v>26</v>
      </c>
      <c r="D69" s="19">
        <v>62</v>
      </c>
      <c r="E69" s="9">
        <f>35.5+23.5</f>
        <v>59</v>
      </c>
      <c r="F69" s="9">
        <f t="shared" si="4"/>
        <v>35400</v>
      </c>
      <c r="G69" s="8"/>
    </row>
    <row r="70" s="1" customFormat="1" ht="24" customHeight="1" spans="1:7">
      <c r="A70" s="11"/>
      <c r="B70" s="19" t="s">
        <v>76</v>
      </c>
      <c r="C70" s="20">
        <v>8</v>
      </c>
      <c r="D70" s="19">
        <v>11</v>
      </c>
      <c r="E70" s="9">
        <f>5.5+15.5</f>
        <v>21</v>
      </c>
      <c r="F70" s="9">
        <f t="shared" si="4"/>
        <v>12600</v>
      </c>
      <c r="G70" s="8"/>
    </row>
    <row r="71" s="1" customFormat="1" ht="24" customHeight="1" spans="1:7">
      <c r="A71" s="11"/>
      <c r="B71" s="19" t="s">
        <v>77</v>
      </c>
      <c r="C71" s="20">
        <v>9</v>
      </c>
      <c r="D71" s="19">
        <v>20</v>
      </c>
      <c r="E71" s="9">
        <f>16+16</f>
        <v>32</v>
      </c>
      <c r="F71" s="9">
        <f t="shared" si="4"/>
        <v>19200</v>
      </c>
      <c r="G71" s="8"/>
    </row>
    <row r="72" s="1" customFormat="1" ht="24" customHeight="1" spans="1:7">
      <c r="A72" s="11"/>
      <c r="B72" s="19" t="s">
        <v>78</v>
      </c>
      <c r="C72" s="20">
        <v>10</v>
      </c>
      <c r="D72" s="19">
        <v>32</v>
      </c>
      <c r="E72" s="9">
        <v>17.8</v>
      </c>
      <c r="F72" s="9">
        <f t="shared" si="4"/>
        <v>10680</v>
      </c>
      <c r="G72" s="8"/>
    </row>
    <row r="73" s="1" customFormat="1" ht="24" customHeight="1" spans="1:7">
      <c r="A73" s="11"/>
      <c r="B73" s="19" t="s">
        <v>79</v>
      </c>
      <c r="C73" s="20">
        <v>8</v>
      </c>
      <c r="D73" s="19">
        <v>25</v>
      </c>
      <c r="E73" s="9">
        <v>10.5</v>
      </c>
      <c r="F73" s="9">
        <f t="shared" si="4"/>
        <v>6300</v>
      </c>
      <c r="G73" s="8"/>
    </row>
    <row r="74" s="1" customFormat="1" ht="24" customHeight="1" spans="1:7">
      <c r="A74" s="12"/>
      <c r="B74" s="19" t="s">
        <v>80</v>
      </c>
      <c r="C74" s="20">
        <v>17</v>
      </c>
      <c r="D74" s="19">
        <v>73</v>
      </c>
      <c r="E74" s="9">
        <f>10+54</f>
        <v>64</v>
      </c>
      <c r="F74" s="9">
        <f t="shared" si="4"/>
        <v>38400</v>
      </c>
      <c r="G74" s="8"/>
    </row>
    <row r="75" s="1" customFormat="1" ht="24" customHeight="1" spans="1:7">
      <c r="A75" s="15" t="s">
        <v>81</v>
      </c>
      <c r="B75" s="13" t="s">
        <v>12</v>
      </c>
      <c r="C75" s="13">
        <f>SUM(C76:C84)</f>
        <v>246</v>
      </c>
      <c r="D75" s="13">
        <f>SUM(D76:D84)</f>
        <v>876</v>
      </c>
      <c r="E75" s="14">
        <f>SUM(E76:E84)</f>
        <v>336.75</v>
      </c>
      <c r="F75" s="14">
        <f t="shared" si="4"/>
        <v>202050</v>
      </c>
      <c r="G75" s="8"/>
    </row>
    <row r="76" s="1" customFormat="1" ht="24" customHeight="1" spans="1:7">
      <c r="A76" s="11"/>
      <c r="B76" s="8" t="s">
        <v>82</v>
      </c>
      <c r="C76" s="19">
        <v>28</v>
      </c>
      <c r="D76" s="19">
        <v>91</v>
      </c>
      <c r="E76" s="9">
        <v>13.9</v>
      </c>
      <c r="F76" s="9">
        <f t="shared" si="4"/>
        <v>8340</v>
      </c>
      <c r="G76" s="8"/>
    </row>
    <row r="77" s="1" customFormat="1" ht="24" customHeight="1" spans="1:7">
      <c r="A77" s="11"/>
      <c r="B77" s="19" t="s">
        <v>83</v>
      </c>
      <c r="C77" s="19">
        <v>16</v>
      </c>
      <c r="D77" s="19">
        <v>64</v>
      </c>
      <c r="E77" s="9">
        <v>24.8</v>
      </c>
      <c r="F77" s="9">
        <f t="shared" ref="F77:F85" si="5">E77*600</f>
        <v>14880</v>
      </c>
      <c r="G77" s="8"/>
    </row>
    <row r="78" s="1" customFormat="1" ht="24" customHeight="1" spans="1:7">
      <c r="A78" s="11"/>
      <c r="B78" s="19" t="s">
        <v>84</v>
      </c>
      <c r="C78" s="19">
        <v>35</v>
      </c>
      <c r="D78" s="19">
        <v>132</v>
      </c>
      <c r="E78" s="9">
        <v>56.2</v>
      </c>
      <c r="F78" s="9">
        <f t="shared" si="5"/>
        <v>33720</v>
      </c>
      <c r="G78" s="8"/>
    </row>
    <row r="79" s="1" customFormat="1" ht="24" customHeight="1" spans="1:7">
      <c r="A79" s="11"/>
      <c r="B79" s="19" t="s">
        <v>85</v>
      </c>
      <c r="C79" s="20">
        <v>16</v>
      </c>
      <c r="D79" s="19">
        <v>38</v>
      </c>
      <c r="E79" s="9">
        <v>32.5</v>
      </c>
      <c r="F79" s="9">
        <f t="shared" si="5"/>
        <v>19500</v>
      </c>
      <c r="G79" s="8"/>
    </row>
    <row r="80" s="1" customFormat="1" ht="24" customHeight="1" spans="1:7">
      <c r="A80" s="11"/>
      <c r="B80" s="19" t="s">
        <v>86</v>
      </c>
      <c r="C80" s="19">
        <v>7</v>
      </c>
      <c r="D80" s="19">
        <v>23</v>
      </c>
      <c r="E80" s="9">
        <v>11</v>
      </c>
      <c r="F80" s="9">
        <f t="shared" si="5"/>
        <v>6600</v>
      </c>
      <c r="G80" s="8"/>
    </row>
    <row r="81" s="1" customFormat="1" ht="24" customHeight="1" spans="1:7">
      <c r="A81" s="11"/>
      <c r="B81" s="19" t="s">
        <v>87</v>
      </c>
      <c r="C81" s="19">
        <v>11</v>
      </c>
      <c r="D81" s="19">
        <v>38</v>
      </c>
      <c r="E81" s="9">
        <v>14.5</v>
      </c>
      <c r="F81" s="9">
        <f t="shared" si="5"/>
        <v>8700</v>
      </c>
      <c r="G81" s="8"/>
    </row>
    <row r="82" s="1" customFormat="1" ht="24" customHeight="1" spans="1:7">
      <c r="A82" s="11"/>
      <c r="B82" s="19" t="s">
        <v>88</v>
      </c>
      <c r="C82" s="19">
        <v>16</v>
      </c>
      <c r="D82" s="19">
        <v>60</v>
      </c>
      <c r="E82" s="9">
        <v>25.5</v>
      </c>
      <c r="F82" s="9">
        <f t="shared" si="5"/>
        <v>15300</v>
      </c>
      <c r="G82" s="8"/>
    </row>
    <row r="83" s="1" customFormat="1" ht="24" customHeight="1" spans="1:7">
      <c r="A83" s="11"/>
      <c r="B83" s="19" t="s">
        <v>89</v>
      </c>
      <c r="C83" s="19">
        <v>41</v>
      </c>
      <c r="D83" s="19">
        <v>154</v>
      </c>
      <c r="E83" s="9">
        <v>70.4</v>
      </c>
      <c r="F83" s="9">
        <f t="shared" si="5"/>
        <v>42240</v>
      </c>
      <c r="G83" s="8"/>
    </row>
    <row r="84" s="1" customFormat="1" ht="24" customHeight="1" spans="1:7">
      <c r="A84" s="12"/>
      <c r="B84" s="19" t="s">
        <v>90</v>
      </c>
      <c r="C84" s="19">
        <v>76</v>
      </c>
      <c r="D84" s="19">
        <v>276</v>
      </c>
      <c r="E84" s="9">
        <v>87.95</v>
      </c>
      <c r="F84" s="9">
        <f t="shared" si="5"/>
        <v>52770</v>
      </c>
      <c r="G84" s="8"/>
    </row>
    <row r="85" s="1" customFormat="1" ht="24" customHeight="1" spans="1:7">
      <c r="A85" s="15" t="s">
        <v>91</v>
      </c>
      <c r="B85" s="13" t="s">
        <v>12</v>
      </c>
      <c r="C85" s="13">
        <f>SUM(C86:C92)</f>
        <v>193</v>
      </c>
      <c r="D85" s="13">
        <f>SUM(D86:D92)</f>
        <v>755</v>
      </c>
      <c r="E85" s="14">
        <f>SUM(E86:E92)</f>
        <v>317</v>
      </c>
      <c r="F85" s="14">
        <f t="shared" si="5"/>
        <v>190200</v>
      </c>
      <c r="G85" s="8"/>
    </row>
    <row r="86" s="1" customFormat="1" ht="24" customHeight="1" spans="1:7">
      <c r="A86" s="11"/>
      <c r="B86" s="8" t="s">
        <v>92</v>
      </c>
      <c r="C86" s="19">
        <v>20</v>
      </c>
      <c r="D86" s="19">
        <v>83</v>
      </c>
      <c r="E86" s="9">
        <v>45.9</v>
      </c>
      <c r="F86" s="9">
        <f t="shared" ref="F86:F93" si="6">E86*600</f>
        <v>27540</v>
      </c>
      <c r="G86" s="8"/>
    </row>
    <row r="87" s="1" customFormat="1" ht="24" customHeight="1" spans="1:7">
      <c r="A87" s="11"/>
      <c r="B87" s="19" t="s">
        <v>93</v>
      </c>
      <c r="C87" s="19">
        <v>12</v>
      </c>
      <c r="D87" s="19">
        <v>53</v>
      </c>
      <c r="E87" s="9">
        <v>14.7</v>
      </c>
      <c r="F87" s="9">
        <f t="shared" si="6"/>
        <v>8820</v>
      </c>
      <c r="G87" s="8"/>
    </row>
    <row r="88" s="1" customFormat="1" ht="24" customHeight="1" spans="1:7">
      <c r="A88" s="11"/>
      <c r="B88" s="19" t="s">
        <v>94</v>
      </c>
      <c r="C88" s="19">
        <v>49</v>
      </c>
      <c r="D88" s="19">
        <v>187</v>
      </c>
      <c r="E88" s="9">
        <v>99.5</v>
      </c>
      <c r="F88" s="9">
        <f t="shared" si="6"/>
        <v>59700</v>
      </c>
      <c r="G88" s="8"/>
    </row>
    <row r="89" s="1" customFormat="1" ht="24" customHeight="1" spans="1:7">
      <c r="A89" s="11"/>
      <c r="B89" s="19" t="s">
        <v>95</v>
      </c>
      <c r="C89" s="20">
        <v>22</v>
      </c>
      <c r="D89" s="19">
        <v>96</v>
      </c>
      <c r="E89" s="9">
        <v>31.2</v>
      </c>
      <c r="F89" s="9">
        <f t="shared" si="6"/>
        <v>18720</v>
      </c>
      <c r="G89" s="8"/>
    </row>
    <row r="90" s="1" customFormat="1" ht="24" customHeight="1" spans="1:7">
      <c r="A90" s="11"/>
      <c r="B90" s="19" t="s">
        <v>96</v>
      </c>
      <c r="C90" s="19">
        <v>33</v>
      </c>
      <c r="D90" s="19">
        <v>113</v>
      </c>
      <c r="E90" s="9">
        <v>50.9</v>
      </c>
      <c r="F90" s="9">
        <f t="shared" si="6"/>
        <v>30540</v>
      </c>
      <c r="G90" s="8"/>
    </row>
    <row r="91" s="1" customFormat="1" ht="24" customHeight="1" spans="1:7">
      <c r="A91" s="11"/>
      <c r="B91" s="19" t="s">
        <v>97</v>
      </c>
      <c r="C91" s="19">
        <v>46</v>
      </c>
      <c r="D91" s="19">
        <v>182</v>
      </c>
      <c r="E91" s="9">
        <v>55.3</v>
      </c>
      <c r="F91" s="9">
        <f t="shared" si="6"/>
        <v>33180</v>
      </c>
      <c r="G91" s="8"/>
    </row>
    <row r="92" s="1" customFormat="1" ht="24" customHeight="1" spans="1:7">
      <c r="A92" s="12"/>
      <c r="B92" s="19" t="s">
        <v>98</v>
      </c>
      <c r="C92" s="19">
        <v>11</v>
      </c>
      <c r="D92" s="19">
        <v>41</v>
      </c>
      <c r="E92" s="9">
        <v>19.5</v>
      </c>
      <c r="F92" s="9">
        <f t="shared" si="6"/>
        <v>11700</v>
      </c>
      <c r="G92" s="8"/>
    </row>
    <row r="93" s="1" customFormat="1" ht="24" customHeight="1" spans="1:7">
      <c r="A93" s="15" t="s">
        <v>99</v>
      </c>
      <c r="B93" s="13" t="s">
        <v>12</v>
      </c>
      <c r="C93" s="13">
        <f>SUM(C94:C101)</f>
        <v>116</v>
      </c>
      <c r="D93" s="13">
        <f>SUM(D94:D101)</f>
        <v>462</v>
      </c>
      <c r="E93" s="14">
        <f>SUM(E94:E101)</f>
        <v>181.9</v>
      </c>
      <c r="F93" s="14">
        <f t="shared" si="6"/>
        <v>109140</v>
      </c>
      <c r="G93" s="8"/>
    </row>
    <row r="94" s="1" customFormat="1" ht="24" customHeight="1" spans="1:7">
      <c r="A94" s="11"/>
      <c r="B94" s="19" t="s">
        <v>100</v>
      </c>
      <c r="C94" s="24">
        <v>10</v>
      </c>
      <c r="D94" s="24">
        <v>43</v>
      </c>
      <c r="E94" s="25">
        <v>19.2</v>
      </c>
      <c r="F94" s="24">
        <v>11520</v>
      </c>
      <c r="G94" s="8"/>
    </row>
    <row r="95" s="1" customFormat="1" ht="24" customHeight="1" spans="1:7">
      <c r="A95" s="11"/>
      <c r="B95" s="19" t="s">
        <v>101</v>
      </c>
      <c r="C95" s="24">
        <v>29</v>
      </c>
      <c r="D95" s="24">
        <v>120</v>
      </c>
      <c r="E95" s="25">
        <v>42.5</v>
      </c>
      <c r="F95" s="24">
        <f>E95*600</f>
        <v>25500</v>
      </c>
      <c r="G95" s="8"/>
    </row>
    <row r="96" s="1" customFormat="1" ht="24" customHeight="1" spans="1:7">
      <c r="A96" s="11"/>
      <c r="B96" s="19" t="s">
        <v>102</v>
      </c>
      <c r="C96" s="24">
        <v>4</v>
      </c>
      <c r="D96" s="24">
        <v>14</v>
      </c>
      <c r="E96" s="25">
        <v>6</v>
      </c>
      <c r="F96" s="24">
        <v>3600</v>
      </c>
      <c r="G96" s="8"/>
    </row>
    <row r="97" s="1" customFormat="1" ht="24" customHeight="1" spans="1:7">
      <c r="A97" s="11"/>
      <c r="B97" s="19" t="s">
        <v>103</v>
      </c>
      <c r="C97" s="24">
        <v>4</v>
      </c>
      <c r="D97" s="24">
        <v>22</v>
      </c>
      <c r="E97" s="25">
        <v>6</v>
      </c>
      <c r="F97" s="24">
        <v>3600</v>
      </c>
      <c r="G97" s="8"/>
    </row>
    <row r="98" s="1" customFormat="1" ht="24" customHeight="1" spans="1:7">
      <c r="A98" s="11"/>
      <c r="B98" s="19" t="s">
        <v>104</v>
      </c>
      <c r="C98" s="24">
        <v>42</v>
      </c>
      <c r="D98" s="24">
        <v>153</v>
      </c>
      <c r="E98" s="25">
        <v>70.8</v>
      </c>
      <c r="F98" s="24">
        <v>42480</v>
      </c>
      <c r="G98" s="8"/>
    </row>
    <row r="99" s="1" customFormat="1" ht="24" customHeight="1" spans="1:7">
      <c r="A99" s="11"/>
      <c r="B99" s="19" t="s">
        <v>105</v>
      </c>
      <c r="C99" s="24">
        <v>12</v>
      </c>
      <c r="D99" s="24">
        <v>50</v>
      </c>
      <c r="E99" s="25">
        <v>21.2</v>
      </c>
      <c r="F99" s="24">
        <f>E99*600</f>
        <v>12720</v>
      </c>
      <c r="G99" s="8"/>
    </row>
    <row r="100" s="1" customFormat="1" ht="24" customHeight="1" spans="1:7">
      <c r="A100" s="11"/>
      <c r="B100" s="19" t="s">
        <v>106</v>
      </c>
      <c r="C100" s="24">
        <v>7</v>
      </c>
      <c r="D100" s="24">
        <v>29</v>
      </c>
      <c r="E100" s="25">
        <v>7.2</v>
      </c>
      <c r="F100" s="24">
        <v>4320</v>
      </c>
      <c r="G100" s="8"/>
    </row>
    <row r="101" s="1" customFormat="1" ht="24" customHeight="1" spans="1:7">
      <c r="A101" s="12"/>
      <c r="B101" s="19" t="s">
        <v>107</v>
      </c>
      <c r="C101" s="24">
        <v>8</v>
      </c>
      <c r="D101" s="24">
        <v>31</v>
      </c>
      <c r="E101" s="25">
        <v>9</v>
      </c>
      <c r="F101" s="24">
        <v>5400</v>
      </c>
      <c r="G101" s="8"/>
    </row>
    <row r="102" s="2" customFormat="1" ht="24" customHeight="1" spans="1:7">
      <c r="A102" s="15" t="s">
        <v>108</v>
      </c>
      <c r="B102" s="13" t="s">
        <v>12</v>
      </c>
      <c r="C102" s="13">
        <v>300</v>
      </c>
      <c r="D102" s="13">
        <v>1192</v>
      </c>
      <c r="E102" s="14">
        <v>744.3</v>
      </c>
      <c r="F102" s="14">
        <f>E102*600</f>
        <v>446580</v>
      </c>
      <c r="G102" s="8"/>
    </row>
    <row r="103" s="2" customFormat="1" ht="24" customHeight="1" spans="1:7">
      <c r="A103" s="11"/>
      <c r="B103" s="19" t="s">
        <v>109</v>
      </c>
      <c r="C103" s="8">
        <v>49</v>
      </c>
      <c r="D103" s="8">
        <v>196</v>
      </c>
      <c r="E103" s="9">
        <v>161.2</v>
      </c>
      <c r="F103" s="9">
        <f t="shared" ref="F103:F115" si="7">E103*600</f>
        <v>96720</v>
      </c>
      <c r="G103" s="8"/>
    </row>
    <row r="104" s="2" customFormat="1" ht="24" customHeight="1" spans="1:7">
      <c r="A104" s="11"/>
      <c r="B104" s="8" t="s">
        <v>110</v>
      </c>
      <c r="C104" s="8">
        <v>13</v>
      </c>
      <c r="D104" s="19">
        <v>48</v>
      </c>
      <c r="E104" s="9">
        <v>20.7</v>
      </c>
      <c r="F104" s="9">
        <f t="shared" si="7"/>
        <v>12420</v>
      </c>
      <c r="G104" s="8"/>
    </row>
    <row r="105" s="2" customFormat="1" ht="24" customHeight="1" spans="1:7">
      <c r="A105" s="11"/>
      <c r="B105" s="8" t="s">
        <v>111</v>
      </c>
      <c r="C105" s="8">
        <v>14</v>
      </c>
      <c r="D105" s="19">
        <v>51</v>
      </c>
      <c r="E105" s="9">
        <v>19.1</v>
      </c>
      <c r="F105" s="9">
        <f t="shared" si="7"/>
        <v>11460</v>
      </c>
      <c r="G105" s="8"/>
    </row>
    <row r="106" s="2" customFormat="1" ht="24" customHeight="1" spans="1:7">
      <c r="A106" s="11"/>
      <c r="B106" s="8" t="s">
        <v>112</v>
      </c>
      <c r="C106" s="8">
        <v>4</v>
      </c>
      <c r="D106" s="19">
        <v>11</v>
      </c>
      <c r="E106" s="9">
        <v>11</v>
      </c>
      <c r="F106" s="9">
        <f t="shared" si="7"/>
        <v>6600</v>
      </c>
      <c r="G106" s="8"/>
    </row>
    <row r="107" s="2" customFormat="1" ht="24" customHeight="1" spans="1:7">
      <c r="A107" s="11"/>
      <c r="B107" s="8" t="s">
        <v>113</v>
      </c>
      <c r="C107" s="8">
        <v>28</v>
      </c>
      <c r="D107" s="19">
        <v>117</v>
      </c>
      <c r="E107" s="9">
        <v>46.2</v>
      </c>
      <c r="F107" s="9">
        <f t="shared" si="7"/>
        <v>27720</v>
      </c>
      <c r="G107" s="8"/>
    </row>
    <row r="108" s="2" customFormat="1" ht="24" customHeight="1" spans="1:7">
      <c r="A108" s="11"/>
      <c r="B108" s="8" t="s">
        <v>114</v>
      </c>
      <c r="C108" s="8">
        <v>41</v>
      </c>
      <c r="D108" s="19">
        <v>165</v>
      </c>
      <c r="E108" s="9">
        <v>61.6</v>
      </c>
      <c r="F108" s="9">
        <f t="shared" si="7"/>
        <v>36960</v>
      </c>
      <c r="G108" s="8"/>
    </row>
    <row r="109" s="2" customFormat="1" ht="24" customHeight="1" spans="1:7">
      <c r="A109" s="11"/>
      <c r="B109" s="8" t="s">
        <v>115</v>
      </c>
      <c r="C109" s="8">
        <v>16</v>
      </c>
      <c r="D109" s="8">
        <v>61</v>
      </c>
      <c r="E109" s="9">
        <v>15.5</v>
      </c>
      <c r="F109" s="9">
        <f t="shared" si="7"/>
        <v>9300</v>
      </c>
      <c r="G109" s="8"/>
    </row>
    <row r="110" s="2" customFormat="1" ht="24" customHeight="1" spans="1:7">
      <c r="A110" s="11"/>
      <c r="B110" s="8" t="s">
        <v>116</v>
      </c>
      <c r="C110" s="8">
        <v>3</v>
      </c>
      <c r="D110" s="8">
        <v>14</v>
      </c>
      <c r="E110" s="9">
        <v>7</v>
      </c>
      <c r="F110" s="9">
        <f t="shared" si="7"/>
        <v>4200</v>
      </c>
      <c r="G110" s="8"/>
    </row>
    <row r="111" s="2" customFormat="1" ht="24" customHeight="1" spans="1:7">
      <c r="A111" s="11"/>
      <c r="B111" s="8" t="s">
        <v>117</v>
      </c>
      <c r="C111" s="8">
        <v>19</v>
      </c>
      <c r="D111" s="19">
        <v>79</v>
      </c>
      <c r="E111" s="9">
        <v>38</v>
      </c>
      <c r="F111" s="9">
        <f t="shared" si="7"/>
        <v>22800</v>
      </c>
      <c r="G111" s="8"/>
    </row>
    <row r="112" s="2" customFormat="1" ht="24" customHeight="1" spans="1:7">
      <c r="A112" s="11"/>
      <c r="B112" s="8" t="s">
        <v>118</v>
      </c>
      <c r="C112" s="19">
        <v>2</v>
      </c>
      <c r="D112" s="19">
        <v>5</v>
      </c>
      <c r="E112" s="9">
        <v>1.8</v>
      </c>
      <c r="F112" s="9">
        <f t="shared" si="7"/>
        <v>1080</v>
      </c>
      <c r="G112" s="8"/>
    </row>
    <row r="113" s="2" customFormat="1" ht="24" customHeight="1" spans="1:7">
      <c r="A113" s="11"/>
      <c r="B113" s="8" t="s">
        <v>119</v>
      </c>
      <c r="C113" s="19">
        <v>14</v>
      </c>
      <c r="D113" s="19">
        <v>59</v>
      </c>
      <c r="E113" s="9">
        <v>35.5</v>
      </c>
      <c r="F113" s="9">
        <f t="shared" si="7"/>
        <v>21300</v>
      </c>
      <c r="G113" s="8"/>
    </row>
    <row r="114" s="2" customFormat="1" ht="24" customHeight="1" spans="1:7">
      <c r="A114" s="11"/>
      <c r="B114" s="8" t="s">
        <v>120</v>
      </c>
      <c r="C114" s="19">
        <v>97</v>
      </c>
      <c r="D114" s="19">
        <v>386</v>
      </c>
      <c r="E114" s="9">
        <v>326.7</v>
      </c>
      <c r="F114" s="9">
        <f t="shared" si="7"/>
        <v>196020</v>
      </c>
      <c r="G114" s="8"/>
    </row>
    <row r="115" s="2" customFormat="1" ht="24" customHeight="1" spans="1:7">
      <c r="A115" s="15" t="s">
        <v>121</v>
      </c>
      <c r="B115" s="13" t="s">
        <v>12</v>
      </c>
      <c r="C115" s="13">
        <f>C116+C117+C118+C119+C120+C121+C122</f>
        <v>171</v>
      </c>
      <c r="D115" s="13">
        <v>638</v>
      </c>
      <c r="E115" s="14">
        <v>261.5</v>
      </c>
      <c r="F115" s="14">
        <f t="shared" si="7"/>
        <v>156900</v>
      </c>
      <c r="G115" s="8"/>
    </row>
    <row r="116" s="2" customFormat="1" ht="24" customHeight="1" spans="1:7">
      <c r="A116" s="11"/>
      <c r="B116" s="8" t="s">
        <v>122</v>
      </c>
      <c r="C116" s="8">
        <v>38</v>
      </c>
      <c r="D116" s="8">
        <v>145</v>
      </c>
      <c r="E116" s="9">
        <v>61.5</v>
      </c>
      <c r="F116" s="9">
        <f t="shared" ref="F116:F123" si="8">E116*600</f>
        <v>36900</v>
      </c>
      <c r="G116" s="8"/>
    </row>
    <row r="117" s="2" customFormat="1" ht="24" customHeight="1" spans="1:7">
      <c r="A117" s="11"/>
      <c r="B117" s="8" t="s">
        <v>123</v>
      </c>
      <c r="C117" s="8">
        <v>28</v>
      </c>
      <c r="D117" s="8">
        <v>97</v>
      </c>
      <c r="E117" s="9">
        <v>46.9</v>
      </c>
      <c r="F117" s="9">
        <f t="shared" si="8"/>
        <v>28140</v>
      </c>
      <c r="G117" s="8"/>
    </row>
    <row r="118" s="2" customFormat="1" ht="24" customHeight="1" spans="1:7">
      <c r="A118" s="11"/>
      <c r="B118" s="8" t="s">
        <v>124</v>
      </c>
      <c r="C118" s="8">
        <v>8</v>
      </c>
      <c r="D118" s="8">
        <v>24</v>
      </c>
      <c r="E118" s="9">
        <v>10.1</v>
      </c>
      <c r="F118" s="9">
        <f t="shared" si="8"/>
        <v>6060</v>
      </c>
      <c r="G118" s="8"/>
    </row>
    <row r="119" s="2" customFormat="1" ht="24" customHeight="1" spans="1:7">
      <c r="A119" s="11"/>
      <c r="B119" s="8" t="s">
        <v>125</v>
      </c>
      <c r="C119" s="8">
        <v>55</v>
      </c>
      <c r="D119" s="8">
        <v>209</v>
      </c>
      <c r="E119" s="9">
        <v>89.2</v>
      </c>
      <c r="F119" s="9">
        <f t="shared" si="8"/>
        <v>53520</v>
      </c>
      <c r="G119" s="8"/>
    </row>
    <row r="120" s="2" customFormat="1" ht="24" customHeight="1" spans="1:7">
      <c r="A120" s="11"/>
      <c r="B120" s="8" t="s">
        <v>126</v>
      </c>
      <c r="C120" s="8">
        <v>8</v>
      </c>
      <c r="D120" s="8">
        <v>32</v>
      </c>
      <c r="E120" s="9">
        <v>14</v>
      </c>
      <c r="F120" s="9">
        <f t="shared" si="8"/>
        <v>8400</v>
      </c>
      <c r="G120" s="8"/>
    </row>
    <row r="121" s="2" customFormat="1" ht="24" customHeight="1" spans="1:7">
      <c r="A121" s="11"/>
      <c r="B121" s="8" t="s">
        <v>127</v>
      </c>
      <c r="C121" s="8">
        <v>12</v>
      </c>
      <c r="D121" s="8">
        <v>49</v>
      </c>
      <c r="E121" s="9">
        <v>15.4</v>
      </c>
      <c r="F121" s="9">
        <f t="shared" si="8"/>
        <v>9240</v>
      </c>
      <c r="G121" s="8"/>
    </row>
    <row r="122" s="2" customFormat="1" ht="24" customHeight="1" spans="1:7">
      <c r="A122" s="11"/>
      <c r="B122" s="8" t="s">
        <v>128</v>
      </c>
      <c r="C122" s="8">
        <v>22</v>
      </c>
      <c r="D122" s="8">
        <v>82</v>
      </c>
      <c r="E122" s="9">
        <v>24.4</v>
      </c>
      <c r="F122" s="9">
        <f t="shared" si="8"/>
        <v>14640</v>
      </c>
      <c r="G122" s="8"/>
    </row>
    <row r="123" s="2" customFormat="1" ht="24" customHeight="1" spans="1:7">
      <c r="A123" s="15" t="s">
        <v>129</v>
      </c>
      <c r="B123" s="13" t="s">
        <v>12</v>
      </c>
      <c r="C123" s="13">
        <f>SUM(C124:C131)</f>
        <v>485</v>
      </c>
      <c r="D123" s="13">
        <f>SUM(D124:D131)</f>
        <v>1702</v>
      </c>
      <c r="E123" s="14">
        <f>SUM(E124:E131)</f>
        <v>558.2</v>
      </c>
      <c r="F123" s="14">
        <f t="shared" si="8"/>
        <v>334920</v>
      </c>
      <c r="G123" s="8"/>
    </row>
    <row r="124" s="2" customFormat="1" ht="24" customHeight="1" spans="1:7">
      <c r="A124" s="11"/>
      <c r="B124" s="8" t="s">
        <v>130</v>
      </c>
      <c r="C124" s="18">
        <v>17</v>
      </c>
      <c r="D124" s="26">
        <v>57</v>
      </c>
      <c r="E124" s="27">
        <v>20.9</v>
      </c>
      <c r="F124" s="9">
        <f t="shared" ref="F124:F131" si="9">E124*600</f>
        <v>12540</v>
      </c>
      <c r="G124" s="8"/>
    </row>
    <row r="125" s="2" customFormat="1" ht="24" customHeight="1" spans="1:7">
      <c r="A125" s="11"/>
      <c r="B125" s="8" t="s">
        <v>131</v>
      </c>
      <c r="C125" s="18">
        <v>32</v>
      </c>
      <c r="D125" s="26">
        <v>113</v>
      </c>
      <c r="E125" s="27">
        <v>33.7</v>
      </c>
      <c r="F125" s="9">
        <f t="shared" si="9"/>
        <v>20220</v>
      </c>
      <c r="G125" s="8"/>
    </row>
    <row r="126" s="2" customFormat="1" ht="24" customHeight="1" spans="1:7">
      <c r="A126" s="11"/>
      <c r="B126" s="8" t="s">
        <v>132</v>
      </c>
      <c r="C126" s="18">
        <v>76</v>
      </c>
      <c r="D126" s="26">
        <v>291</v>
      </c>
      <c r="E126" s="27">
        <v>47.05</v>
      </c>
      <c r="F126" s="9">
        <f t="shared" si="9"/>
        <v>28230</v>
      </c>
      <c r="G126" s="8"/>
    </row>
    <row r="127" s="2" customFormat="1" ht="24" customHeight="1" spans="1:7">
      <c r="A127" s="11"/>
      <c r="B127" s="8" t="s">
        <v>133</v>
      </c>
      <c r="C127" s="18">
        <v>52</v>
      </c>
      <c r="D127" s="26">
        <v>173</v>
      </c>
      <c r="E127" s="27">
        <v>55.8</v>
      </c>
      <c r="F127" s="9">
        <f t="shared" si="9"/>
        <v>33480</v>
      </c>
      <c r="G127" s="8"/>
    </row>
    <row r="128" s="2" customFormat="1" ht="24" customHeight="1" spans="1:7">
      <c r="A128" s="11"/>
      <c r="B128" s="8" t="s">
        <v>134</v>
      </c>
      <c r="C128" s="18">
        <v>57</v>
      </c>
      <c r="D128" s="26">
        <v>268</v>
      </c>
      <c r="E128" s="27">
        <v>37.55</v>
      </c>
      <c r="F128" s="9">
        <f t="shared" si="9"/>
        <v>22530</v>
      </c>
      <c r="G128" s="8"/>
    </row>
    <row r="129" s="2" customFormat="1" ht="24" customHeight="1" spans="1:7">
      <c r="A129" s="11"/>
      <c r="B129" s="8" t="s">
        <v>135</v>
      </c>
      <c r="C129" s="18">
        <v>81</v>
      </c>
      <c r="D129" s="26">
        <v>277</v>
      </c>
      <c r="E129" s="27">
        <v>97.4</v>
      </c>
      <c r="F129" s="9">
        <f t="shared" si="9"/>
        <v>58440</v>
      </c>
      <c r="G129" s="8"/>
    </row>
    <row r="130" s="2" customFormat="1" ht="24" customHeight="1" spans="1:7">
      <c r="A130" s="11"/>
      <c r="B130" s="8" t="s">
        <v>136</v>
      </c>
      <c r="C130" s="18">
        <v>91</v>
      </c>
      <c r="D130" s="26">
        <v>266</v>
      </c>
      <c r="E130" s="27">
        <v>152.6</v>
      </c>
      <c r="F130" s="9">
        <f t="shared" si="9"/>
        <v>91560</v>
      </c>
      <c r="G130" s="8"/>
    </row>
    <row r="131" s="2" customFormat="1" ht="24" customHeight="1" spans="1:7">
      <c r="A131" s="11"/>
      <c r="B131" s="8" t="s">
        <v>137</v>
      </c>
      <c r="C131" s="18">
        <v>79</v>
      </c>
      <c r="D131" s="26">
        <v>257</v>
      </c>
      <c r="E131" s="27">
        <v>113.2</v>
      </c>
      <c r="F131" s="9">
        <f t="shared" si="9"/>
        <v>67920</v>
      </c>
      <c r="G131" s="8"/>
    </row>
    <row r="132" s="2" customFormat="1" ht="24" customHeight="1" spans="1:7">
      <c r="A132" s="15" t="s">
        <v>138</v>
      </c>
      <c r="B132" s="13" t="s">
        <v>12</v>
      </c>
      <c r="C132" s="28">
        <f>SUM(C133:C139)</f>
        <v>556</v>
      </c>
      <c r="D132" s="28">
        <f>SUM(D133:D139)</f>
        <v>2112</v>
      </c>
      <c r="E132" s="14">
        <f>SUM(E133:E139)</f>
        <v>1499.6</v>
      </c>
      <c r="F132" s="14">
        <f>SUM(F133:F139)</f>
        <v>899760</v>
      </c>
      <c r="G132" s="8"/>
    </row>
    <row r="133" s="2" customFormat="1" ht="24" customHeight="1" spans="1:7">
      <c r="A133" s="11"/>
      <c r="B133" s="19" t="s">
        <v>139</v>
      </c>
      <c r="C133" s="20">
        <v>87</v>
      </c>
      <c r="D133" s="19">
        <v>334</v>
      </c>
      <c r="E133" s="9">
        <v>207.3</v>
      </c>
      <c r="F133" s="9">
        <f t="shared" ref="F133:F140" si="10">E133*600</f>
        <v>124380</v>
      </c>
      <c r="G133" s="8"/>
    </row>
    <row r="134" s="2" customFormat="1" ht="24" customHeight="1" spans="1:7">
      <c r="A134" s="11"/>
      <c r="B134" s="19" t="s">
        <v>140</v>
      </c>
      <c r="C134" s="20">
        <v>69</v>
      </c>
      <c r="D134" s="19">
        <v>257</v>
      </c>
      <c r="E134" s="9">
        <v>149.5</v>
      </c>
      <c r="F134" s="9">
        <f t="shared" si="10"/>
        <v>89700</v>
      </c>
      <c r="G134" s="8"/>
    </row>
    <row r="135" s="2" customFormat="1" ht="24" customHeight="1" spans="1:7">
      <c r="A135" s="11"/>
      <c r="B135" s="19" t="s">
        <v>141</v>
      </c>
      <c r="C135" s="20">
        <v>59</v>
      </c>
      <c r="D135" s="29">
        <v>214</v>
      </c>
      <c r="E135" s="9">
        <v>129.3</v>
      </c>
      <c r="F135" s="9">
        <f t="shared" si="10"/>
        <v>77580</v>
      </c>
      <c r="G135" s="8"/>
    </row>
    <row r="136" s="2" customFormat="1" ht="24" customHeight="1" spans="1:7">
      <c r="A136" s="11"/>
      <c r="B136" s="19" t="s">
        <v>142</v>
      </c>
      <c r="C136" s="20">
        <v>40</v>
      </c>
      <c r="D136" s="29">
        <v>153</v>
      </c>
      <c r="E136" s="9">
        <f>46.3+66</f>
        <v>112.3</v>
      </c>
      <c r="F136" s="9">
        <f t="shared" si="10"/>
        <v>67380</v>
      </c>
      <c r="G136" s="8"/>
    </row>
    <row r="137" s="2" customFormat="1" ht="24" customHeight="1" spans="1:7">
      <c r="A137" s="11"/>
      <c r="B137" s="19" t="s">
        <v>143</v>
      </c>
      <c r="C137" s="20">
        <v>152</v>
      </c>
      <c r="D137" s="29">
        <v>530</v>
      </c>
      <c r="E137" s="9">
        <v>471.5</v>
      </c>
      <c r="F137" s="9">
        <f t="shared" si="10"/>
        <v>282900</v>
      </c>
      <c r="G137" s="8"/>
    </row>
    <row r="138" s="2" customFormat="1" ht="24" customHeight="1" spans="1:7">
      <c r="A138" s="11"/>
      <c r="B138" s="19" t="s">
        <v>144</v>
      </c>
      <c r="C138" s="20">
        <v>45</v>
      </c>
      <c r="D138" s="19">
        <v>188</v>
      </c>
      <c r="E138" s="9">
        <v>152.2</v>
      </c>
      <c r="F138" s="9">
        <f t="shared" si="10"/>
        <v>91320</v>
      </c>
      <c r="G138" s="8"/>
    </row>
    <row r="139" s="2" customFormat="1" ht="24" customHeight="1" spans="1:7">
      <c r="A139" s="11"/>
      <c r="B139" s="19" t="s">
        <v>145</v>
      </c>
      <c r="C139" s="20">
        <v>104</v>
      </c>
      <c r="D139" s="19">
        <v>436</v>
      </c>
      <c r="E139" s="9">
        <v>277.5</v>
      </c>
      <c r="F139" s="9">
        <f t="shared" si="10"/>
        <v>166500</v>
      </c>
      <c r="G139" s="8"/>
    </row>
    <row r="140" s="1" customFormat="1" ht="24" customHeight="1" spans="1:7">
      <c r="A140" s="15" t="s">
        <v>146</v>
      </c>
      <c r="B140" s="13" t="s">
        <v>12</v>
      </c>
      <c r="C140" s="13">
        <f>SUM(C141:C148)</f>
        <v>71</v>
      </c>
      <c r="D140" s="13">
        <f>SUM(D141:D148)</f>
        <v>240</v>
      </c>
      <c r="E140" s="14">
        <f>SUM(E141:E148)</f>
        <v>80</v>
      </c>
      <c r="F140" s="14">
        <f t="shared" si="10"/>
        <v>48000</v>
      </c>
      <c r="G140" s="8"/>
    </row>
    <row r="141" s="1" customFormat="1" ht="24" customHeight="1" spans="1:7">
      <c r="A141" s="11"/>
      <c r="B141" s="19" t="s">
        <v>147</v>
      </c>
      <c r="C141" s="19">
        <v>7</v>
      </c>
      <c r="D141" s="19">
        <v>28</v>
      </c>
      <c r="E141" s="9">
        <v>6</v>
      </c>
      <c r="F141" s="9">
        <f t="shared" ref="F141:F149" si="11">E141*600</f>
        <v>3600</v>
      </c>
      <c r="G141" s="8"/>
    </row>
    <row r="142" s="1" customFormat="1" ht="24" customHeight="1" spans="1:7">
      <c r="A142" s="11"/>
      <c r="B142" s="19" t="s">
        <v>148</v>
      </c>
      <c r="C142" s="19">
        <v>1</v>
      </c>
      <c r="D142" s="19">
        <v>4</v>
      </c>
      <c r="E142" s="9">
        <v>0.7</v>
      </c>
      <c r="F142" s="9">
        <f t="shared" si="11"/>
        <v>420</v>
      </c>
      <c r="G142" s="8"/>
    </row>
    <row r="143" s="1" customFormat="1" ht="24" customHeight="1" spans="1:7">
      <c r="A143" s="11"/>
      <c r="B143" s="19" t="s">
        <v>149</v>
      </c>
      <c r="C143" s="19">
        <v>2</v>
      </c>
      <c r="D143" s="19">
        <v>4</v>
      </c>
      <c r="E143" s="9">
        <v>8</v>
      </c>
      <c r="F143" s="9">
        <f t="shared" si="11"/>
        <v>4800</v>
      </c>
      <c r="G143" s="8"/>
    </row>
    <row r="144" s="1" customFormat="1" ht="24" customHeight="1" spans="1:7">
      <c r="A144" s="11"/>
      <c r="B144" s="19" t="s">
        <v>150</v>
      </c>
      <c r="C144" s="19">
        <v>9</v>
      </c>
      <c r="D144" s="19">
        <v>34</v>
      </c>
      <c r="E144" s="9">
        <v>11</v>
      </c>
      <c r="F144" s="9">
        <f t="shared" si="11"/>
        <v>6600</v>
      </c>
      <c r="G144" s="8"/>
    </row>
    <row r="145" s="1" customFormat="1" ht="24" customHeight="1" spans="1:7">
      <c r="A145" s="11"/>
      <c r="B145" s="19" t="s">
        <v>151</v>
      </c>
      <c r="C145" s="19">
        <v>11</v>
      </c>
      <c r="D145" s="19">
        <v>40</v>
      </c>
      <c r="E145" s="9">
        <v>10.5</v>
      </c>
      <c r="F145" s="9">
        <f t="shared" si="11"/>
        <v>6300</v>
      </c>
      <c r="G145" s="8"/>
    </row>
    <row r="146" s="1" customFormat="1" ht="24" customHeight="1" spans="1:7">
      <c r="A146" s="11"/>
      <c r="B146" s="19" t="s">
        <v>152</v>
      </c>
      <c r="C146" s="19">
        <v>2</v>
      </c>
      <c r="D146" s="19">
        <v>7</v>
      </c>
      <c r="E146" s="9">
        <v>2</v>
      </c>
      <c r="F146" s="9">
        <f t="shared" si="11"/>
        <v>1200</v>
      </c>
      <c r="G146" s="8"/>
    </row>
    <row r="147" s="1" customFormat="1" ht="24" customHeight="1" spans="1:7">
      <c r="A147" s="11"/>
      <c r="B147" s="19" t="s">
        <v>153</v>
      </c>
      <c r="C147" s="19">
        <v>22</v>
      </c>
      <c r="D147" s="19">
        <v>69</v>
      </c>
      <c r="E147" s="9">
        <v>18.8</v>
      </c>
      <c r="F147" s="9">
        <f t="shared" si="11"/>
        <v>11280</v>
      </c>
      <c r="G147" s="8"/>
    </row>
    <row r="148" s="1" customFormat="1" ht="24" customHeight="1" spans="1:7">
      <c r="A148" s="12"/>
      <c r="B148" s="19" t="s">
        <v>154</v>
      </c>
      <c r="C148" s="19">
        <v>17</v>
      </c>
      <c r="D148" s="19">
        <v>54</v>
      </c>
      <c r="E148" s="9">
        <v>23</v>
      </c>
      <c r="F148" s="9">
        <f t="shared" si="11"/>
        <v>13800</v>
      </c>
      <c r="G148" s="8"/>
    </row>
    <row r="149" s="1" customFormat="1" ht="24" customHeight="1" spans="1:7">
      <c r="A149" s="15" t="s">
        <v>155</v>
      </c>
      <c r="B149" s="13" t="s">
        <v>12</v>
      </c>
      <c r="C149" s="13">
        <v>266</v>
      </c>
      <c r="D149" s="13">
        <v>952</v>
      </c>
      <c r="E149" s="14">
        <v>745.1</v>
      </c>
      <c r="F149" s="14">
        <f t="shared" si="11"/>
        <v>447060</v>
      </c>
      <c r="G149" s="8"/>
    </row>
    <row r="150" s="1" customFormat="1" ht="24" customHeight="1" spans="1:7">
      <c r="A150" s="11"/>
      <c r="B150" s="8" t="s">
        <v>156</v>
      </c>
      <c r="C150" s="8">
        <v>38</v>
      </c>
      <c r="D150" s="8">
        <v>97</v>
      </c>
      <c r="E150" s="9">
        <v>120</v>
      </c>
      <c r="F150" s="9">
        <f t="shared" ref="F150:F155" si="12">E150*600</f>
        <v>72000</v>
      </c>
      <c r="G150" s="8"/>
    </row>
    <row r="151" s="1" customFormat="1" ht="24" customHeight="1" spans="1:7">
      <c r="A151" s="11"/>
      <c r="B151" s="8" t="s">
        <v>157</v>
      </c>
      <c r="C151" s="8">
        <v>57</v>
      </c>
      <c r="D151" s="8">
        <v>113</v>
      </c>
      <c r="E151" s="9">
        <v>161.5</v>
      </c>
      <c r="F151" s="9">
        <f t="shared" si="12"/>
        <v>96900</v>
      </c>
      <c r="G151" s="8"/>
    </row>
    <row r="152" s="1" customFormat="1" ht="24" customHeight="1" spans="1:7">
      <c r="A152" s="11"/>
      <c r="B152" s="8" t="s">
        <v>158</v>
      </c>
      <c r="C152" s="8">
        <v>40</v>
      </c>
      <c r="D152" s="8">
        <v>150</v>
      </c>
      <c r="E152" s="9">
        <v>146</v>
      </c>
      <c r="F152" s="9">
        <f t="shared" si="12"/>
        <v>87600</v>
      </c>
      <c r="G152" s="8"/>
    </row>
    <row r="153" s="1" customFormat="1" ht="24" customHeight="1" spans="1:7">
      <c r="A153" s="11"/>
      <c r="B153" s="8" t="s">
        <v>159</v>
      </c>
      <c r="C153" s="8">
        <v>39</v>
      </c>
      <c r="D153" s="8">
        <v>252</v>
      </c>
      <c r="E153" s="9">
        <v>100.9</v>
      </c>
      <c r="F153" s="9">
        <f t="shared" si="12"/>
        <v>60540</v>
      </c>
      <c r="G153" s="8"/>
    </row>
    <row r="154" s="1" customFormat="1" ht="24" customHeight="1" spans="1:7">
      <c r="A154" s="11"/>
      <c r="B154" s="8" t="s">
        <v>160</v>
      </c>
      <c r="C154" s="8">
        <v>66</v>
      </c>
      <c r="D154" s="8">
        <v>161</v>
      </c>
      <c r="E154" s="9">
        <v>146.7</v>
      </c>
      <c r="F154" s="9">
        <f t="shared" si="12"/>
        <v>88020</v>
      </c>
      <c r="G154" s="8"/>
    </row>
    <row r="155" s="1" customFormat="1" ht="24" customHeight="1" spans="1:7">
      <c r="A155" s="12"/>
      <c r="B155" s="8" t="s">
        <v>161</v>
      </c>
      <c r="C155" s="8">
        <v>26</v>
      </c>
      <c r="D155" s="8">
        <v>179</v>
      </c>
      <c r="E155" s="9">
        <v>70</v>
      </c>
      <c r="F155" s="9">
        <f t="shared" si="12"/>
        <v>42000</v>
      </c>
      <c r="G155" s="8"/>
    </row>
  </sheetData>
  <mergeCells count="22">
    <mergeCell ref="A2:G2"/>
    <mergeCell ref="C3:D3"/>
    <mergeCell ref="A3:A4"/>
    <mergeCell ref="A6:A15"/>
    <mergeCell ref="A16:A28"/>
    <mergeCell ref="A29:A45"/>
    <mergeCell ref="A46:A58"/>
    <mergeCell ref="A59:A66"/>
    <mergeCell ref="A67:A74"/>
    <mergeCell ref="A75:A84"/>
    <mergeCell ref="A85:A92"/>
    <mergeCell ref="A93:A101"/>
    <mergeCell ref="A102:A114"/>
    <mergeCell ref="A115:A122"/>
    <mergeCell ref="A123:A131"/>
    <mergeCell ref="A132:A139"/>
    <mergeCell ref="A140:A148"/>
    <mergeCell ref="A149:A155"/>
    <mergeCell ref="B3:B4"/>
    <mergeCell ref="E3:E4"/>
    <mergeCell ref="F3:F4"/>
    <mergeCell ref="G3:G4"/>
  </mergeCells>
  <conditionalFormatting sqref="C148">
    <cfRule type="duplicateValues" dxfId="0" priority="1"/>
  </conditionalFormatting>
  <conditionalFormatting sqref="C75:E75 C85:E85 C102 C93:E93 C115 C123:E123 C149:C154 C140:E140">
    <cfRule type="duplicateValues" dxfId="0" priority="2"/>
  </conditionalFormatting>
  <printOptions horizontalCentered="1" vertic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  <ignoredErrors>
    <ignoredError sqref="F132" formula="1"/>
    <ignoredError sqref="C93:F93 C140:D140 E140 C6:E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＇＇ignorance</cp:lastModifiedBy>
  <dcterms:created xsi:type="dcterms:W3CDTF">2020-06-26T11:56:00Z</dcterms:created>
  <dcterms:modified xsi:type="dcterms:W3CDTF">2020-12-07T00:40:15Z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