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28" windowHeight="7176" activeTab="0"/>
  </bookViews>
  <sheets>
    <sheet name="资金明细表" sheetId="1" r:id="rId1"/>
    <sheet name="项目明细表" sheetId="2" r:id="rId2"/>
  </sheets>
  <definedNames>
    <definedName name="_xlnm.Print_Titles" localSheetId="1">'项目明细表'!$1:$5</definedName>
    <definedName name="_xlnm.Print_Titles" localSheetId="0">'资金明细表'!$3:$4</definedName>
  </definedNames>
  <calcPr fullCalcOnLoad="1"/>
</workbook>
</file>

<file path=xl/sharedStrings.xml><?xml version="1.0" encoding="utf-8"?>
<sst xmlns="http://schemas.openxmlformats.org/spreadsheetml/2006/main" count="345" uniqueCount="211">
  <si>
    <t>附表1</t>
  </si>
  <si>
    <t>镇安县2021年度统筹整合财政涉农资金明细表</t>
  </si>
  <si>
    <t>序号</t>
  </si>
  <si>
    <t>财政资金名称</t>
  </si>
  <si>
    <t>脱贫县县预计收到整合资金规模
（万元)</t>
  </si>
  <si>
    <t>计划整合资金规模（万元）</t>
  </si>
  <si>
    <t>备注</t>
  </si>
  <si>
    <t>年初数</t>
  </si>
  <si>
    <t>补充数</t>
  </si>
  <si>
    <t>调整数
（年中+补充）</t>
  </si>
  <si>
    <t>一、</t>
  </si>
  <si>
    <t>中央小计</t>
  </si>
  <si>
    <t>中央财政衔接推进乡村振兴补助资金（原中央财政专项扶贫资金）</t>
  </si>
  <si>
    <t>水利发展资金</t>
  </si>
  <si>
    <t>农业生产发展资金</t>
  </si>
  <si>
    <t>林业改革发展资金（不含森林资源管护和相关试点资金）</t>
  </si>
  <si>
    <t>农田建设补助资金</t>
  </si>
  <si>
    <t>农村综合改革转移支付</t>
  </si>
  <si>
    <t>林业草原生态保护恢复资金（草原生态修复治理补助部分）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</si>
  <si>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</si>
  <si>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</si>
  <si>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</si>
  <si>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中央专项彩票公益金支持欠发达革命老区乡村振兴资金（原中央专项彩票公益金支持扶贫资金）</t>
  </si>
  <si>
    <t>常规产粮大县奖励资金</t>
  </si>
  <si>
    <t>生猪（牛羊）调出大县奖励资金（省级统筹部分）</t>
  </si>
  <si>
    <t>农业资源及生态保护补助资金（对农民的直接补贴除外）</t>
  </si>
  <si>
    <t>旅游发展基金</t>
  </si>
  <si>
    <t>中央预算内投资用于“三农”建设部分（不包括国家水网骨干工程、水安全保障工程、气象基础设施、农村电网巩固提升工程、生态保护和修复方面的支出）</t>
  </si>
  <si>
    <t>二、</t>
  </si>
  <si>
    <t>省级小计</t>
  </si>
  <si>
    <t>衔接推进乡村振兴补助资金（原省级财政专项扶贫资金）</t>
  </si>
  <si>
    <t>农业专项资金（农业公共及服务保障、渔业绿色发展、农业灾害防控救助、农机安全免费管理、耕地地力保护补贴除外）</t>
  </si>
  <si>
    <t>林业改革发展专项资金（森林乡村建设、林业产业发展、林下经济发展、林业科技推广部分）</t>
  </si>
  <si>
    <t>粮食专项资金（仅限于省级产粮大县奖励资金）</t>
  </si>
  <si>
    <t>水利发展专项资金（用于重点水利工程建设、水利前期工作、防汛抗旱补助资金除外）</t>
  </si>
  <si>
    <t>生态环境专项资金（仅限于用于农村环境整治部分）</t>
  </si>
  <si>
    <t>三、</t>
  </si>
  <si>
    <t>市级小计</t>
  </si>
  <si>
    <t>四、</t>
  </si>
  <si>
    <t>县级小计</t>
  </si>
  <si>
    <t>五、</t>
  </si>
  <si>
    <t>四级合计</t>
  </si>
  <si>
    <t>附件2：</t>
  </si>
  <si>
    <t>镇安县2021年度统筹整合财政涉农资金项目明细表</t>
  </si>
  <si>
    <t>项目
名称</t>
  </si>
  <si>
    <t>实施
地点</t>
  </si>
  <si>
    <t xml:space="preserve">建设内容                            </t>
  </si>
  <si>
    <t>建设
期限</t>
  </si>
  <si>
    <t>预期效益</t>
  </si>
  <si>
    <t>资金投入（万元）</t>
  </si>
  <si>
    <t>项目
实施
单位</t>
  </si>
  <si>
    <t>财政资金
支持环节</t>
  </si>
  <si>
    <t>项目类别</t>
  </si>
  <si>
    <t>合计</t>
  </si>
  <si>
    <t>财政资金（万元）</t>
  </si>
  <si>
    <t>其他资金
（万元）</t>
  </si>
  <si>
    <t>小计</t>
  </si>
  <si>
    <t>中央</t>
  </si>
  <si>
    <t>省级</t>
  </si>
  <si>
    <t>市级</t>
  </si>
  <si>
    <t>县级</t>
  </si>
  <si>
    <t>农村公益岗位及培训和交通费补助项目</t>
  </si>
  <si>
    <t>全县15个镇办</t>
  </si>
  <si>
    <t>主要用于4个单位开发公益岗位2649人，其中交通局开发646人、水利局开发275人、移民办开发79人、各村委会开发1649人，职业培训594人，省外就业2600人</t>
  </si>
  <si>
    <t>2021年10-12月</t>
  </si>
  <si>
    <t>各单位开发公益岗位：交通局332人增收0.15万，314人增收0.19万；水利局61人增收0.3万，275人增收0.15万；移民办20人增收0.15万，79人增收0.33万；各镇办587人增收0.15万，1074人增收0.16万。脱贫劳动力省外务工2600人增收0.05万，参加职业培训594人增收0.08万。</t>
  </si>
  <si>
    <t>人社局</t>
  </si>
  <si>
    <t>通过“一卡通”兑付到户</t>
  </si>
  <si>
    <t>产业发展</t>
  </si>
  <si>
    <t>西口回族镇水产智慧养殖产业园产业路修复项目</t>
  </si>
  <si>
    <t>西口回族镇
青树村</t>
  </si>
  <si>
    <t>修复西口回族镇水产智慧养殖产业园内8.2公里产业路</t>
  </si>
  <si>
    <t>改善园区内产业发展条件，方便沿线3个村1814户6566人群众出行,带动水产产业发展</t>
  </si>
  <si>
    <t>交通局</t>
  </si>
  <si>
    <t>工程建设环节</t>
  </si>
  <si>
    <t>2021年通村水毁产业路修复项目</t>
  </si>
  <si>
    <t>柴坪镇、大坪镇</t>
  </si>
  <si>
    <t>柴坪镇3条、大坪镇4条产业路水毁修复71.819公里</t>
  </si>
  <si>
    <t>改善沿线9个村3417户12653群众生产生活出行,带动核桃、板栗、桑园、中药材等产业发展。</t>
  </si>
  <si>
    <t>永乐街道办金花村石家沟产业路建设项目</t>
  </si>
  <si>
    <t>永乐街道办金花村</t>
  </si>
  <si>
    <t>建设永乐街道办金花村石家沟产业路2.556公里，厚18厘米，路面宽度4.5米</t>
  </si>
  <si>
    <t>改善沿线512户1867人农户生产生活出行条件,带动周边魔芋、烤烟、核桃、板栗等产业发展。</t>
  </si>
  <si>
    <t>柴坪镇建国村二组产业路建设项目</t>
  </si>
  <si>
    <t>柴坪镇建国村</t>
  </si>
  <si>
    <t>柴坪镇建国村二组产业路，路线全长4.2公里，新建18厘米厚水泥混凝土路面，路面宽度3.5米</t>
  </si>
  <si>
    <t>木王镇长坪村产业道路建设项目</t>
  </si>
  <si>
    <t>木王镇长坪村</t>
  </si>
  <si>
    <t>建设木王镇长坪村三组产业路2.192公里，厚18厘米，路面宽度4.5米</t>
  </si>
  <si>
    <t>改善沿线32户112人农户生产生活出行条件,带动周边桑园200亩、核桃80亩、板栗110亩、中药材260亩。</t>
  </si>
  <si>
    <t>永乐街道办安山村产业路建设项目</t>
  </si>
  <si>
    <t>永乐街道办安山村</t>
  </si>
  <si>
    <t>建设安山村产业路14.467公里，厚18厘米，路面宽度4.5米</t>
  </si>
  <si>
    <t>改善沿线98户335人农户生产生活出行条件,涉及核桃、板栗、桑园、魔芋、粮食作物等产业。</t>
  </si>
  <si>
    <t>永乐街道办</t>
  </si>
  <si>
    <t>产业发展类合计</t>
  </si>
  <si>
    <t>米粮镇、大坪镇垃圾处理站建设项目</t>
  </si>
  <si>
    <t>米粮镇
大坪镇</t>
  </si>
  <si>
    <t>米粮镇青泥村建设垃圾处理站1座，占地918平米，建筑面积210平米；大坪镇红旗村建设垃圾处理站1座，占地900平方米，建筑面积210平方米。垃圾处理设备2台</t>
  </si>
  <si>
    <t>城管局</t>
  </si>
  <si>
    <t>基础设施</t>
  </si>
  <si>
    <t>农村供水工程维修养护项目</t>
  </si>
  <si>
    <t>水利局</t>
  </si>
  <si>
    <t>基础设施类合计</t>
  </si>
  <si>
    <t>总         计</t>
  </si>
  <si>
    <t>方便沿线居住群众36户133人出行，其中建档立卡脱贫户12户48人,涉及产业核桃50亩、板栗110亩、桑园50亩、魔芋50亩、粮食作物210亩。</t>
  </si>
  <si>
    <t>巩固596户2310人饮水安全问题，其中建档立卡户249户823人。</t>
  </si>
  <si>
    <t>修复截渗坝1座，更换净水设备1套，管道铺设3838m，浆砌石挡墙包裹管道修复367m.</t>
  </si>
  <si>
    <t>铁厂镇</t>
  </si>
  <si>
    <t>青铜关镇</t>
  </si>
  <si>
    <t>巩固458户1775人饮水安全问题，其中建档立卡户192户632人。</t>
  </si>
  <si>
    <t>修建净水机房1座，蓄水池50立方米1座，更换一体化净水设备1套，管道铺设1030m，安装水表270块及水表井270座，浆砌石挡墙21m</t>
  </si>
  <si>
    <t>回龙镇</t>
  </si>
  <si>
    <t>巩固359户1391人饮水安全问题，其中建档立卡户150户496人。</t>
  </si>
  <si>
    <t>安装一体化净水设备1套，维修截渗坝1座，管道铺设300m, 干砌石挡墙15m，安装水表200套及水表井200座</t>
  </si>
  <si>
    <t>巩固145户562人饮水安全问题，其中建档立卡户61户200人。</t>
  </si>
  <si>
    <t>修建截渗坝1座，修复截渗坝挡墙47m，管道铺设500m</t>
  </si>
  <si>
    <t>青铜关镇张家坪安置点</t>
  </si>
  <si>
    <t>巩固132户512人饮水安全问题，其中建档立卡户55户182人。</t>
  </si>
  <si>
    <t>管道铺设1160m，修复截渗坝1座、蓄水池30立方米1座、10立方米沉淀池1座</t>
  </si>
  <si>
    <t>巩固29户112人饮水安全问题，其中建档立卡户12户40人。</t>
  </si>
  <si>
    <t>管道铺设301m</t>
  </si>
  <si>
    <t>青铜关镇旬河村</t>
  </si>
  <si>
    <t>巩固25户97人饮水安全问题，其中建档立卡户10户35人。</t>
  </si>
  <si>
    <t>修复10立方米减压池1座</t>
  </si>
  <si>
    <t>巩固28户109人饮水安全问题，其中建档立卡户12户39人</t>
  </si>
  <si>
    <t>修复蓄水池10立方米1座、沉淀池1座，管道铺设300m</t>
  </si>
  <si>
    <t>镇安县月河镇黄土岭村水毁修复工程</t>
  </si>
  <si>
    <t>巩固75户291人饮水安全问题，其中建档立卡户31户104人。</t>
  </si>
  <si>
    <t>镇安县米粮镇树坪村水毁修复工程</t>
  </si>
  <si>
    <t>米粮镇树坪村</t>
  </si>
  <si>
    <t>镇安县高峰镇营胜村水毁修复工程</t>
  </si>
  <si>
    <t>高峰镇营胜村</t>
  </si>
  <si>
    <t>巩固62户240人饮水安全问题，其中建档立卡户26户86人。</t>
  </si>
  <si>
    <t>更换大口井水泵2台，控制柜1套，φ80圆盖板1个，管道铺设1000m</t>
  </si>
  <si>
    <t>镇安县月河镇川河村水毁修复工程</t>
  </si>
  <si>
    <t>月河镇川河村</t>
  </si>
  <si>
    <t>巩固31户122人饮水安全问题，其中建档立卡户10户40人。</t>
  </si>
  <si>
    <t xml:space="preserve"> 修复泉室1座、10立方米蓄水池1座，管道铺设850m</t>
  </si>
  <si>
    <t>镇安县西口镇岭沟村供水维修养护工程</t>
  </si>
  <si>
    <t>西口镇岭沟村</t>
  </si>
  <si>
    <t>巩固378户1465人饮水安全问题，其中建档立卡户158户522人。</t>
  </si>
  <si>
    <t xml:space="preserve"> 修建机井1座，泵站及水处理房1座，浆砌石挡墙30m，管道铺设5287m，安装水表122套及水表井122座，阀门井14座，安装不锈钢30立方米蓄水池2个</t>
  </si>
  <si>
    <t>铁厂镇新民村</t>
  </si>
  <si>
    <t xml:space="preserve"> 镇安县铁厂镇新民村水毁修复工程</t>
  </si>
  <si>
    <t>巩固35户136人饮水安全问题，其中建档立卡户15户48人。</t>
  </si>
  <si>
    <t>更换石英砂过滤罐1套，管道铺设800m</t>
  </si>
  <si>
    <t>巩固41户159人饮水安全问题，其中建档立卡户17户57人。</t>
  </si>
  <si>
    <t>修复泉室1座，管道铺设2300m</t>
  </si>
  <si>
    <t>镇安县米粮镇界河村三组供水维修养护工程</t>
  </si>
  <si>
    <t>米粮镇界河村</t>
  </si>
  <si>
    <t>镇安县云盖寺镇西华村供水维修养护工程</t>
  </si>
  <si>
    <t>云盖寺镇西华村</t>
  </si>
  <si>
    <t>巩固87户337人饮水安全问题，其中建档立卡户36户120人。</t>
  </si>
  <si>
    <t>修复截渗坝1座、100m?蓄水池1座，管道铺设230m</t>
  </si>
  <si>
    <t>巩固102户395人饮水安全问题，其中建档立卡户43户141人。</t>
  </si>
  <si>
    <t>修复截渗坝1座、沉淀池1座，管道铺设3341m</t>
  </si>
  <si>
    <t>镇安县月河镇太白庙村供水维修养护工程</t>
  </si>
  <si>
    <t>月河镇太白庙村</t>
  </si>
  <si>
    <t>镇安县西口回族镇宝石村供水维修养护工程</t>
  </si>
  <si>
    <t>西口回族镇宝石村</t>
  </si>
  <si>
    <t>修复截渗坝1座、沉淀池1座，管道铺设400m</t>
  </si>
  <si>
    <t>巩固63户244人饮水安全问题，其中建档立卡户26户87人。</t>
  </si>
  <si>
    <t>更换变频机组1套，更换机井过滤料，管道铺设2000m</t>
  </si>
  <si>
    <t>镇安县西口回族镇农丰村水毁修复工程</t>
  </si>
  <si>
    <t>西口回族镇农丰村</t>
  </si>
  <si>
    <t>镇安县西口回族镇东庄村供水维修养护工程</t>
  </si>
  <si>
    <t>西口回族镇东庄村</t>
  </si>
  <si>
    <t>巩固38户147人饮水安全问题，其中建档立卡户16户52人。</t>
  </si>
  <si>
    <t>修复截渗坝1座，沉淀池1座，管道铺设803m</t>
  </si>
  <si>
    <t>镇安县铁厂镇西沟口村水毁修复工程</t>
  </si>
  <si>
    <t>铁厂镇西沟口村</t>
  </si>
  <si>
    <t>修复截渗坝1座，管道铺设100m</t>
  </si>
  <si>
    <t>镇安县云盖寺镇东洞村水毁修复工程</t>
  </si>
  <si>
    <t>云盖寺镇东洞村</t>
  </si>
  <si>
    <t>巩固47户182人饮水安全问题，其中建档立卡户20户65人。</t>
  </si>
  <si>
    <t>修复截渗坝1座，20立方米蓄水池1座，管道铺设2300m</t>
  </si>
  <si>
    <t xml:space="preserve"> 铺设管道2300m</t>
  </si>
  <si>
    <t>巩固204户791人饮水安全问题，其中建档立卡户85户282人。</t>
  </si>
  <si>
    <t>维修泉室1座，铺设管道1000m，安装水表300套及水表井300座</t>
  </si>
  <si>
    <t>镇安县米粮镇界河村集中供水维修养护工程</t>
  </si>
  <si>
    <t>粮镇界河村</t>
  </si>
  <si>
    <t>镇安县茅坪回族镇元坪村水毁修复工程</t>
  </si>
  <si>
    <t>茅坪回族镇元坪村</t>
  </si>
  <si>
    <t>镇安县高峰镇集镇供水维修养护工程</t>
  </si>
  <si>
    <t>高峰镇镇</t>
  </si>
  <si>
    <t>巩固159户616人饮水安全问题，其中建档立卡户67户220人。</t>
  </si>
  <si>
    <t>维修截渗坝1座浆砌石挡墙14m，管道铺设2728m</t>
  </si>
  <si>
    <t>镇安县云盖寺镇集镇供水维修养护工程</t>
  </si>
  <si>
    <t>云盖寺镇镇</t>
  </si>
  <si>
    <t xml:space="preserve">巩固321户1244人饮水安全问题，其中建档立卡户134户441人。                                                                   </t>
  </si>
  <si>
    <t>管道铺设8640m，安装水表428块，水表井50座，阀门井44座</t>
  </si>
  <si>
    <t>米粮镇、高峰镇、回龙镇、柴坪镇</t>
  </si>
  <si>
    <t>8.20水毁灾后管材发放201976m，投资305万元，米粮镇、高峰镇、回龙镇、柴坪镇五个中心站建设投资200万元。</t>
  </si>
  <si>
    <t>巩固976户3783人饮水安全问题，其中建档立卡户408户1348人。</t>
  </si>
  <si>
    <t>镇安县铁厂集镇供水工程</t>
  </si>
  <si>
    <t>镇安县青铜关集镇供水工程</t>
  </si>
  <si>
    <t>镇安县回龙集镇供水维修养护工程</t>
  </si>
  <si>
    <t>木王镇坪胜村安置点</t>
  </si>
  <si>
    <t>镇安县木王镇坪胜村安置点供水工程</t>
  </si>
  <si>
    <t>月河镇田家坪安置点</t>
  </si>
  <si>
    <t>镇安县青铜关镇张家坪安置点供水修复工程</t>
  </si>
  <si>
    <t>镇安县月河镇田家坪安置点供水修复工程</t>
  </si>
  <si>
    <t>镇安县青铜关镇旬河村水毁修复工程</t>
  </si>
  <si>
    <t>庙沟镇中坪村</t>
  </si>
  <si>
    <t>镇安县庙沟镇中坪村水毁修复工程</t>
  </si>
  <si>
    <t>月河镇黄土岭村</t>
  </si>
  <si>
    <t>巩固31户120人饮水安全问题，其中建档立卡户13户43人。</t>
  </si>
  <si>
    <t>修复5-20立方米蓄水池共24座</t>
  </si>
  <si>
    <t>修复截渗坝1座、泉室1座、沉淀池1座、30立方米蓄水池1座，管道铺设3300m</t>
  </si>
  <si>
    <t>收集处理大坪镇、米粮镇约2.5万人的生活垃圾，其中建档立卡户2851户9865人。有效改善两镇的环境卫生。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</si>
</sst>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.00;[Red]0.00"/>
  </numFmts>
  <fonts count="3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8"/>
      <color rgb="FF00000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33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33" fillId="0" borderId="0">
      <alignment vertical="center"/>
      <protection/>
    </xf>
    <xf numFmtId="0" fontId="21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4" borderId="4" applyNumberFormat="0" applyAlignment="0" applyProtection="0"/>
    <xf numFmtId="0" fontId="28" fillId="13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22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3" borderId="8" applyNumberFormat="0" applyFont="0" applyAlignment="0" applyProtection="0"/>
    <xf numFmtId="0" fontId="8" fillId="3" borderId="8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80" fontId="4" fillId="0" borderId="9" xfId="0" applyNumberFormat="1" applyFont="1" applyFill="1" applyBorder="1" applyAlignment="1">
      <alignment horizontal="center" vertical="center"/>
    </xf>
    <xf numFmtId="0" fontId="7" fillId="0" borderId="0" xfId="56" applyFont="1" applyFill="1" applyBorder="1" applyAlignment="1" applyProtection="1">
      <alignment vertical="center"/>
      <protection locked="0"/>
    </xf>
    <xf numFmtId="0" fontId="8" fillId="0" borderId="0" xfId="56" applyFont="1" applyFill="1" applyBorder="1" applyAlignment="1" applyProtection="1">
      <alignment vertical="center"/>
      <protection locked="0"/>
    </xf>
    <xf numFmtId="0" fontId="9" fillId="0" borderId="0" xfId="56" applyFont="1" applyFill="1" applyBorder="1" applyAlignment="1" applyProtection="1">
      <alignment vertical="center"/>
      <protection locked="0"/>
    </xf>
    <xf numFmtId="0" fontId="10" fillId="0" borderId="0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vertical="center"/>
      <protection/>
    </xf>
    <xf numFmtId="0" fontId="8" fillId="0" borderId="0" xfId="56" applyFont="1" applyFill="1" applyBorder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7" fillId="0" borderId="0" xfId="56" applyFont="1" applyFill="1" applyBorder="1" applyAlignment="1" applyProtection="1">
      <alignment horizontal="center" vertical="center"/>
      <protection locked="0"/>
    </xf>
    <xf numFmtId="0" fontId="10" fillId="0" borderId="9" xfId="56" applyFont="1" applyFill="1" applyBorder="1" applyAlignment="1" applyProtection="1">
      <alignment horizontal="center" vertical="center" wrapText="1"/>
      <protection locked="0"/>
    </xf>
    <xf numFmtId="0" fontId="10" fillId="0" borderId="9" xfId="56" applyFont="1" applyFill="1" applyBorder="1" applyAlignment="1">
      <alignment horizontal="center" vertical="center"/>
      <protection/>
    </xf>
    <xf numFmtId="0" fontId="10" fillId="0" borderId="9" xfId="56" applyFont="1" applyFill="1" applyBorder="1" applyAlignment="1">
      <alignment horizontal="left" vertical="center" wrapText="1"/>
      <protection/>
    </xf>
    <xf numFmtId="181" fontId="13" fillId="0" borderId="9" xfId="56" applyNumberFormat="1" applyFont="1" applyFill="1" applyBorder="1" applyAlignment="1">
      <alignment horizontal="center" vertical="center"/>
      <protection/>
    </xf>
    <xf numFmtId="181" fontId="10" fillId="0" borderId="9" xfId="56" applyNumberFormat="1" applyFont="1" applyFill="1" applyBorder="1" applyAlignment="1">
      <alignment horizontal="center" vertical="center"/>
      <protection/>
    </xf>
    <xf numFmtId="0" fontId="10" fillId="0" borderId="9" xfId="56" applyFont="1" applyFill="1" applyBorder="1" applyAlignment="1">
      <alignment vertical="center"/>
      <protection/>
    </xf>
    <xf numFmtId="0" fontId="11" fillId="0" borderId="9" xfId="56" applyFont="1" applyFill="1" applyBorder="1" applyAlignment="1">
      <alignment horizontal="center" vertical="center"/>
      <protection/>
    </xf>
    <xf numFmtId="0" fontId="34" fillId="0" borderId="9" xfId="52" applyFont="1" applyFill="1" applyBorder="1" applyAlignment="1">
      <alignment horizontal="left" vertical="center" wrapText="1"/>
      <protection/>
    </xf>
    <xf numFmtId="181" fontId="9" fillId="0" borderId="9" xfId="56" applyNumberFormat="1" applyFont="1" applyFill="1" applyBorder="1" applyAlignment="1">
      <alignment horizontal="center" vertical="center"/>
      <protection/>
    </xf>
    <xf numFmtId="181" fontId="11" fillId="0" borderId="9" xfId="56" applyNumberFormat="1" applyFont="1" applyFill="1" applyBorder="1" applyAlignment="1">
      <alignment horizontal="center" vertical="center"/>
      <protection/>
    </xf>
    <xf numFmtId="0" fontId="11" fillId="0" borderId="9" xfId="56" applyFont="1" applyFill="1" applyBorder="1" applyAlignment="1">
      <alignment vertical="center"/>
      <protection/>
    </xf>
    <xf numFmtId="0" fontId="34" fillId="0" borderId="9" xfId="0" applyFont="1" applyFill="1" applyBorder="1" applyAlignment="1">
      <alignment horizontal="left" vertical="center" wrapText="1"/>
    </xf>
    <xf numFmtId="181" fontId="11" fillId="0" borderId="0" xfId="56" applyNumberFormat="1" applyFont="1" applyFill="1" applyBorder="1" applyAlignment="1">
      <alignment horizontal="center" vertical="center"/>
      <protection/>
    </xf>
    <xf numFmtId="180" fontId="13" fillId="0" borderId="9" xfId="56" applyNumberFormat="1" applyFont="1" applyFill="1" applyBorder="1" applyAlignment="1">
      <alignment horizontal="center" vertical="center"/>
      <protection/>
    </xf>
    <xf numFmtId="180" fontId="10" fillId="0" borderId="9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35" fillId="0" borderId="0" xfId="56" applyFont="1" applyFill="1" applyBorder="1" applyAlignment="1" applyProtection="1">
      <alignment horizontal="center" vertical="center"/>
      <protection locked="0"/>
    </xf>
    <xf numFmtId="0" fontId="12" fillId="0" borderId="0" xfId="56" applyFont="1" applyFill="1" applyBorder="1" applyAlignment="1" applyProtection="1">
      <alignment horizontal="center" vertical="center"/>
      <protection locked="0"/>
    </xf>
    <xf numFmtId="0" fontId="10" fillId="0" borderId="9" xfId="56" applyFont="1" applyFill="1" applyBorder="1" applyAlignment="1" applyProtection="1">
      <alignment horizontal="center" vertical="center" wrapText="1"/>
      <protection locked="0"/>
    </xf>
    <xf numFmtId="0" fontId="10" fillId="0" borderId="9" xfId="56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/>
    </xf>
    <xf numFmtId="180" fontId="4" fillId="0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着色 1" xfId="39"/>
    <cellStyle name="60% - 着色 2" xfId="40"/>
    <cellStyle name="60% - 着色 3" xfId="41"/>
    <cellStyle name="60% - 着色 4" xfId="42"/>
    <cellStyle name="60% - 着色 5" xfId="43"/>
    <cellStyle name="60% - 着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2" xfId="53"/>
    <cellStyle name="常规 2_2-1统计表_1" xfId="54"/>
    <cellStyle name="常规 3" xfId="55"/>
    <cellStyle name="常规 4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  <cellStyle name="注释 2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42</xdr:row>
      <xdr:rowOff>0</xdr:rowOff>
    </xdr:from>
    <xdr:to>
      <xdr:col>5</xdr:col>
      <xdr:colOff>66675</xdr:colOff>
      <xdr:row>42</xdr:row>
      <xdr:rowOff>238125</xdr:rowOff>
    </xdr:to>
    <xdr:pic>
      <xdr:nvPicPr>
        <xdr:cNvPr id="1" name="Picture 1" descr="clip_image3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42</xdr:row>
      <xdr:rowOff>0</xdr:rowOff>
    </xdr:from>
    <xdr:to>
      <xdr:col>5</xdr:col>
      <xdr:colOff>142875</xdr:colOff>
      <xdr:row>42</xdr:row>
      <xdr:rowOff>238125</xdr:rowOff>
    </xdr:to>
    <xdr:pic>
      <xdr:nvPicPr>
        <xdr:cNvPr id="2" name="Picture 2" descr="clip_image3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42</xdr:row>
      <xdr:rowOff>0</xdr:rowOff>
    </xdr:from>
    <xdr:to>
      <xdr:col>5</xdr:col>
      <xdr:colOff>219075</xdr:colOff>
      <xdr:row>42</xdr:row>
      <xdr:rowOff>238125</xdr:rowOff>
    </xdr:to>
    <xdr:pic>
      <xdr:nvPicPr>
        <xdr:cNvPr id="3" name="Picture 3" descr="clip_image3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42</xdr:row>
      <xdr:rowOff>0</xdr:rowOff>
    </xdr:from>
    <xdr:to>
      <xdr:col>5</xdr:col>
      <xdr:colOff>295275</xdr:colOff>
      <xdr:row>42</xdr:row>
      <xdr:rowOff>238125</xdr:rowOff>
    </xdr:to>
    <xdr:pic>
      <xdr:nvPicPr>
        <xdr:cNvPr id="4" name="Picture 4" descr="clip_image3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42</xdr:row>
      <xdr:rowOff>0</xdr:rowOff>
    </xdr:from>
    <xdr:to>
      <xdr:col>5</xdr:col>
      <xdr:colOff>371475</xdr:colOff>
      <xdr:row>42</xdr:row>
      <xdr:rowOff>238125</xdr:rowOff>
    </xdr:to>
    <xdr:pic>
      <xdr:nvPicPr>
        <xdr:cNvPr id="5" name="Picture 5" descr="clip_image3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42</xdr:row>
      <xdr:rowOff>0</xdr:rowOff>
    </xdr:from>
    <xdr:to>
      <xdr:col>5</xdr:col>
      <xdr:colOff>447675</xdr:colOff>
      <xdr:row>42</xdr:row>
      <xdr:rowOff>238125</xdr:rowOff>
    </xdr:to>
    <xdr:pic>
      <xdr:nvPicPr>
        <xdr:cNvPr id="6" name="Picture 6" descr="clip_image3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42</xdr:row>
      <xdr:rowOff>0</xdr:rowOff>
    </xdr:from>
    <xdr:to>
      <xdr:col>5</xdr:col>
      <xdr:colOff>523875</xdr:colOff>
      <xdr:row>42</xdr:row>
      <xdr:rowOff>238125</xdr:rowOff>
    </xdr:to>
    <xdr:pic>
      <xdr:nvPicPr>
        <xdr:cNvPr id="7" name="Picture 7" descr="clip_image3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42</xdr:row>
      <xdr:rowOff>0</xdr:rowOff>
    </xdr:from>
    <xdr:to>
      <xdr:col>5</xdr:col>
      <xdr:colOff>600075</xdr:colOff>
      <xdr:row>42</xdr:row>
      <xdr:rowOff>238125</xdr:rowOff>
    </xdr:to>
    <xdr:pic>
      <xdr:nvPicPr>
        <xdr:cNvPr id="8" name="Picture 8" descr="clip_image3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42</xdr:row>
      <xdr:rowOff>0</xdr:rowOff>
    </xdr:from>
    <xdr:to>
      <xdr:col>5</xdr:col>
      <xdr:colOff>676275</xdr:colOff>
      <xdr:row>42</xdr:row>
      <xdr:rowOff>238125</xdr:rowOff>
    </xdr:to>
    <xdr:pic>
      <xdr:nvPicPr>
        <xdr:cNvPr id="9" name="Picture 9" descr="clip_image3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238125</xdr:rowOff>
    </xdr:to>
    <xdr:pic>
      <xdr:nvPicPr>
        <xdr:cNvPr id="10" name="Picture 10" descr="clip_image3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42</xdr:row>
      <xdr:rowOff>0</xdr:rowOff>
    </xdr:from>
    <xdr:to>
      <xdr:col>6</xdr:col>
      <xdr:colOff>142875</xdr:colOff>
      <xdr:row>42</xdr:row>
      <xdr:rowOff>238125</xdr:rowOff>
    </xdr:to>
    <xdr:pic>
      <xdr:nvPicPr>
        <xdr:cNvPr id="11" name="Picture 11" descr="clip_image3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42</xdr:row>
      <xdr:rowOff>0</xdr:rowOff>
    </xdr:from>
    <xdr:to>
      <xdr:col>6</xdr:col>
      <xdr:colOff>219075</xdr:colOff>
      <xdr:row>42</xdr:row>
      <xdr:rowOff>238125</xdr:rowOff>
    </xdr:to>
    <xdr:pic>
      <xdr:nvPicPr>
        <xdr:cNvPr id="12" name="Picture 12" descr="clip_image3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57150</xdr:colOff>
      <xdr:row>42</xdr:row>
      <xdr:rowOff>257175</xdr:rowOff>
    </xdr:to>
    <xdr:pic>
      <xdr:nvPicPr>
        <xdr:cNvPr id="13" name="Picture 23" descr="clip_image3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32832675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42</xdr:row>
      <xdr:rowOff>0</xdr:rowOff>
    </xdr:from>
    <xdr:to>
      <xdr:col>6</xdr:col>
      <xdr:colOff>200025</xdr:colOff>
      <xdr:row>42</xdr:row>
      <xdr:rowOff>276225</xdr:rowOff>
    </xdr:to>
    <xdr:pic>
      <xdr:nvPicPr>
        <xdr:cNvPr id="14" name="Picture 19" descr="clip_image3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283267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66675</xdr:colOff>
      <xdr:row>41</xdr:row>
      <xdr:rowOff>247650</xdr:rowOff>
    </xdr:to>
    <xdr:pic>
      <xdr:nvPicPr>
        <xdr:cNvPr id="15" name="Picture 1" descr="clip_image3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41</xdr:row>
      <xdr:rowOff>0</xdr:rowOff>
    </xdr:from>
    <xdr:to>
      <xdr:col>5</xdr:col>
      <xdr:colOff>142875</xdr:colOff>
      <xdr:row>41</xdr:row>
      <xdr:rowOff>247650</xdr:rowOff>
    </xdr:to>
    <xdr:pic>
      <xdr:nvPicPr>
        <xdr:cNvPr id="16" name="Picture 2" descr="clip_image3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41</xdr:row>
      <xdr:rowOff>0</xdr:rowOff>
    </xdr:from>
    <xdr:to>
      <xdr:col>5</xdr:col>
      <xdr:colOff>219075</xdr:colOff>
      <xdr:row>41</xdr:row>
      <xdr:rowOff>247650</xdr:rowOff>
    </xdr:to>
    <xdr:pic>
      <xdr:nvPicPr>
        <xdr:cNvPr id="17" name="Picture 3" descr="clip_image3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41</xdr:row>
      <xdr:rowOff>0</xdr:rowOff>
    </xdr:from>
    <xdr:to>
      <xdr:col>5</xdr:col>
      <xdr:colOff>295275</xdr:colOff>
      <xdr:row>41</xdr:row>
      <xdr:rowOff>247650</xdr:rowOff>
    </xdr:to>
    <xdr:pic>
      <xdr:nvPicPr>
        <xdr:cNvPr id="18" name="Picture 4" descr="clip_image3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41</xdr:row>
      <xdr:rowOff>0</xdr:rowOff>
    </xdr:from>
    <xdr:to>
      <xdr:col>5</xdr:col>
      <xdr:colOff>371475</xdr:colOff>
      <xdr:row>41</xdr:row>
      <xdr:rowOff>247650</xdr:rowOff>
    </xdr:to>
    <xdr:pic>
      <xdr:nvPicPr>
        <xdr:cNvPr id="19" name="Picture 5" descr="clip_image3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41</xdr:row>
      <xdr:rowOff>0</xdr:rowOff>
    </xdr:from>
    <xdr:to>
      <xdr:col>5</xdr:col>
      <xdr:colOff>447675</xdr:colOff>
      <xdr:row>41</xdr:row>
      <xdr:rowOff>247650</xdr:rowOff>
    </xdr:to>
    <xdr:pic>
      <xdr:nvPicPr>
        <xdr:cNvPr id="20" name="Picture 6" descr="clip_image3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41</xdr:row>
      <xdr:rowOff>0</xdr:rowOff>
    </xdr:from>
    <xdr:to>
      <xdr:col>5</xdr:col>
      <xdr:colOff>523875</xdr:colOff>
      <xdr:row>41</xdr:row>
      <xdr:rowOff>247650</xdr:rowOff>
    </xdr:to>
    <xdr:pic>
      <xdr:nvPicPr>
        <xdr:cNvPr id="21" name="Picture 7" descr="clip_image3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41</xdr:row>
      <xdr:rowOff>0</xdr:rowOff>
    </xdr:from>
    <xdr:to>
      <xdr:col>5</xdr:col>
      <xdr:colOff>600075</xdr:colOff>
      <xdr:row>41</xdr:row>
      <xdr:rowOff>247650</xdr:rowOff>
    </xdr:to>
    <xdr:pic>
      <xdr:nvPicPr>
        <xdr:cNvPr id="22" name="Picture 8" descr="clip_image3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41</xdr:row>
      <xdr:rowOff>0</xdr:rowOff>
    </xdr:from>
    <xdr:to>
      <xdr:col>5</xdr:col>
      <xdr:colOff>676275</xdr:colOff>
      <xdr:row>41</xdr:row>
      <xdr:rowOff>247650</xdr:rowOff>
    </xdr:to>
    <xdr:pic>
      <xdr:nvPicPr>
        <xdr:cNvPr id="23" name="Picture 9" descr="clip_image3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247650</xdr:rowOff>
    </xdr:to>
    <xdr:pic>
      <xdr:nvPicPr>
        <xdr:cNvPr id="24" name="Picture 10" descr="clip_image3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41</xdr:row>
      <xdr:rowOff>0</xdr:rowOff>
    </xdr:from>
    <xdr:to>
      <xdr:col>6</xdr:col>
      <xdr:colOff>142875</xdr:colOff>
      <xdr:row>41</xdr:row>
      <xdr:rowOff>247650</xdr:rowOff>
    </xdr:to>
    <xdr:pic>
      <xdr:nvPicPr>
        <xdr:cNvPr id="25" name="Picture 11" descr="clip_image3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41</xdr:row>
      <xdr:rowOff>0</xdr:rowOff>
    </xdr:from>
    <xdr:to>
      <xdr:col>6</xdr:col>
      <xdr:colOff>219075</xdr:colOff>
      <xdr:row>41</xdr:row>
      <xdr:rowOff>247650</xdr:rowOff>
    </xdr:to>
    <xdr:pic>
      <xdr:nvPicPr>
        <xdr:cNvPr id="26" name="Picture 12" descr="clip_image3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57150</xdr:colOff>
      <xdr:row>41</xdr:row>
      <xdr:rowOff>247650</xdr:rowOff>
    </xdr:to>
    <xdr:pic>
      <xdr:nvPicPr>
        <xdr:cNvPr id="27" name="Picture 23" descr="clip_image3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320897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41</xdr:row>
      <xdr:rowOff>0</xdr:rowOff>
    </xdr:from>
    <xdr:to>
      <xdr:col>6</xdr:col>
      <xdr:colOff>200025</xdr:colOff>
      <xdr:row>41</xdr:row>
      <xdr:rowOff>276225</xdr:rowOff>
    </xdr:to>
    <xdr:pic>
      <xdr:nvPicPr>
        <xdr:cNvPr id="28" name="Picture 19" descr="clip_image3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208972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66675</xdr:colOff>
      <xdr:row>41</xdr:row>
      <xdr:rowOff>238125</xdr:rowOff>
    </xdr:to>
    <xdr:pic>
      <xdr:nvPicPr>
        <xdr:cNvPr id="29" name="Picture 1" descr="clip_image3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41</xdr:row>
      <xdr:rowOff>0</xdr:rowOff>
    </xdr:from>
    <xdr:to>
      <xdr:col>5</xdr:col>
      <xdr:colOff>142875</xdr:colOff>
      <xdr:row>41</xdr:row>
      <xdr:rowOff>238125</xdr:rowOff>
    </xdr:to>
    <xdr:pic>
      <xdr:nvPicPr>
        <xdr:cNvPr id="30" name="Picture 2" descr="clip_image3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41</xdr:row>
      <xdr:rowOff>0</xdr:rowOff>
    </xdr:from>
    <xdr:to>
      <xdr:col>5</xdr:col>
      <xdr:colOff>219075</xdr:colOff>
      <xdr:row>41</xdr:row>
      <xdr:rowOff>238125</xdr:rowOff>
    </xdr:to>
    <xdr:pic>
      <xdr:nvPicPr>
        <xdr:cNvPr id="31" name="Picture 3" descr="clip_image3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41</xdr:row>
      <xdr:rowOff>0</xdr:rowOff>
    </xdr:from>
    <xdr:to>
      <xdr:col>5</xdr:col>
      <xdr:colOff>295275</xdr:colOff>
      <xdr:row>41</xdr:row>
      <xdr:rowOff>238125</xdr:rowOff>
    </xdr:to>
    <xdr:pic>
      <xdr:nvPicPr>
        <xdr:cNvPr id="32" name="Picture 4" descr="clip_image3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41</xdr:row>
      <xdr:rowOff>0</xdr:rowOff>
    </xdr:from>
    <xdr:to>
      <xdr:col>5</xdr:col>
      <xdr:colOff>371475</xdr:colOff>
      <xdr:row>41</xdr:row>
      <xdr:rowOff>238125</xdr:rowOff>
    </xdr:to>
    <xdr:pic>
      <xdr:nvPicPr>
        <xdr:cNvPr id="33" name="Picture 5" descr="clip_image3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41</xdr:row>
      <xdr:rowOff>0</xdr:rowOff>
    </xdr:from>
    <xdr:to>
      <xdr:col>5</xdr:col>
      <xdr:colOff>447675</xdr:colOff>
      <xdr:row>41</xdr:row>
      <xdr:rowOff>238125</xdr:rowOff>
    </xdr:to>
    <xdr:pic>
      <xdr:nvPicPr>
        <xdr:cNvPr id="34" name="Picture 6" descr="clip_image3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41</xdr:row>
      <xdr:rowOff>0</xdr:rowOff>
    </xdr:from>
    <xdr:to>
      <xdr:col>5</xdr:col>
      <xdr:colOff>523875</xdr:colOff>
      <xdr:row>41</xdr:row>
      <xdr:rowOff>238125</xdr:rowOff>
    </xdr:to>
    <xdr:pic>
      <xdr:nvPicPr>
        <xdr:cNvPr id="35" name="Picture 7" descr="clip_image3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41</xdr:row>
      <xdr:rowOff>0</xdr:rowOff>
    </xdr:from>
    <xdr:to>
      <xdr:col>5</xdr:col>
      <xdr:colOff>600075</xdr:colOff>
      <xdr:row>41</xdr:row>
      <xdr:rowOff>238125</xdr:rowOff>
    </xdr:to>
    <xdr:pic>
      <xdr:nvPicPr>
        <xdr:cNvPr id="36" name="Picture 8" descr="clip_image3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41</xdr:row>
      <xdr:rowOff>0</xdr:rowOff>
    </xdr:from>
    <xdr:to>
      <xdr:col>5</xdr:col>
      <xdr:colOff>676275</xdr:colOff>
      <xdr:row>41</xdr:row>
      <xdr:rowOff>238125</xdr:rowOff>
    </xdr:to>
    <xdr:pic>
      <xdr:nvPicPr>
        <xdr:cNvPr id="37" name="Picture 9" descr="clip_image3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238125</xdr:rowOff>
    </xdr:to>
    <xdr:pic>
      <xdr:nvPicPr>
        <xdr:cNvPr id="38" name="Picture 10" descr="clip_image3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41</xdr:row>
      <xdr:rowOff>0</xdr:rowOff>
    </xdr:from>
    <xdr:to>
      <xdr:col>6</xdr:col>
      <xdr:colOff>142875</xdr:colOff>
      <xdr:row>41</xdr:row>
      <xdr:rowOff>238125</xdr:rowOff>
    </xdr:to>
    <xdr:pic>
      <xdr:nvPicPr>
        <xdr:cNvPr id="39" name="Picture 11" descr="clip_image3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41</xdr:row>
      <xdr:rowOff>0</xdr:rowOff>
    </xdr:from>
    <xdr:to>
      <xdr:col>6</xdr:col>
      <xdr:colOff>219075</xdr:colOff>
      <xdr:row>41</xdr:row>
      <xdr:rowOff>238125</xdr:rowOff>
    </xdr:to>
    <xdr:pic>
      <xdr:nvPicPr>
        <xdr:cNvPr id="40" name="Picture 12" descr="clip_image3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57150</xdr:colOff>
      <xdr:row>41</xdr:row>
      <xdr:rowOff>257175</xdr:rowOff>
    </xdr:to>
    <xdr:pic>
      <xdr:nvPicPr>
        <xdr:cNvPr id="41" name="Picture 23" descr="clip_image3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32089725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41</xdr:row>
      <xdr:rowOff>0</xdr:rowOff>
    </xdr:from>
    <xdr:to>
      <xdr:col>6</xdr:col>
      <xdr:colOff>200025</xdr:colOff>
      <xdr:row>41</xdr:row>
      <xdr:rowOff>276225</xdr:rowOff>
    </xdr:to>
    <xdr:pic>
      <xdr:nvPicPr>
        <xdr:cNvPr id="42" name="Picture 19" descr="clip_image3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208972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66675</xdr:colOff>
      <xdr:row>41</xdr:row>
      <xdr:rowOff>238125</xdr:rowOff>
    </xdr:to>
    <xdr:pic>
      <xdr:nvPicPr>
        <xdr:cNvPr id="43" name="Picture 1" descr="clip_image3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41</xdr:row>
      <xdr:rowOff>0</xdr:rowOff>
    </xdr:from>
    <xdr:to>
      <xdr:col>5</xdr:col>
      <xdr:colOff>142875</xdr:colOff>
      <xdr:row>41</xdr:row>
      <xdr:rowOff>238125</xdr:rowOff>
    </xdr:to>
    <xdr:pic>
      <xdr:nvPicPr>
        <xdr:cNvPr id="44" name="Picture 2" descr="clip_image3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41</xdr:row>
      <xdr:rowOff>0</xdr:rowOff>
    </xdr:from>
    <xdr:to>
      <xdr:col>5</xdr:col>
      <xdr:colOff>219075</xdr:colOff>
      <xdr:row>41</xdr:row>
      <xdr:rowOff>238125</xdr:rowOff>
    </xdr:to>
    <xdr:pic>
      <xdr:nvPicPr>
        <xdr:cNvPr id="45" name="Picture 3" descr="clip_image3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41</xdr:row>
      <xdr:rowOff>0</xdr:rowOff>
    </xdr:from>
    <xdr:to>
      <xdr:col>5</xdr:col>
      <xdr:colOff>295275</xdr:colOff>
      <xdr:row>41</xdr:row>
      <xdr:rowOff>238125</xdr:rowOff>
    </xdr:to>
    <xdr:pic>
      <xdr:nvPicPr>
        <xdr:cNvPr id="46" name="Picture 4" descr="clip_image3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41</xdr:row>
      <xdr:rowOff>0</xdr:rowOff>
    </xdr:from>
    <xdr:to>
      <xdr:col>5</xdr:col>
      <xdr:colOff>371475</xdr:colOff>
      <xdr:row>41</xdr:row>
      <xdr:rowOff>238125</xdr:rowOff>
    </xdr:to>
    <xdr:pic>
      <xdr:nvPicPr>
        <xdr:cNvPr id="47" name="Picture 5" descr="clip_image3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41</xdr:row>
      <xdr:rowOff>0</xdr:rowOff>
    </xdr:from>
    <xdr:to>
      <xdr:col>5</xdr:col>
      <xdr:colOff>447675</xdr:colOff>
      <xdr:row>41</xdr:row>
      <xdr:rowOff>238125</xdr:rowOff>
    </xdr:to>
    <xdr:pic>
      <xdr:nvPicPr>
        <xdr:cNvPr id="48" name="Picture 6" descr="clip_image3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41</xdr:row>
      <xdr:rowOff>0</xdr:rowOff>
    </xdr:from>
    <xdr:to>
      <xdr:col>5</xdr:col>
      <xdr:colOff>523875</xdr:colOff>
      <xdr:row>41</xdr:row>
      <xdr:rowOff>238125</xdr:rowOff>
    </xdr:to>
    <xdr:pic>
      <xdr:nvPicPr>
        <xdr:cNvPr id="49" name="Picture 7" descr="clip_image3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41</xdr:row>
      <xdr:rowOff>0</xdr:rowOff>
    </xdr:from>
    <xdr:to>
      <xdr:col>5</xdr:col>
      <xdr:colOff>600075</xdr:colOff>
      <xdr:row>41</xdr:row>
      <xdr:rowOff>238125</xdr:rowOff>
    </xdr:to>
    <xdr:pic>
      <xdr:nvPicPr>
        <xdr:cNvPr id="50" name="Picture 8" descr="clip_image3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41</xdr:row>
      <xdr:rowOff>0</xdr:rowOff>
    </xdr:from>
    <xdr:to>
      <xdr:col>5</xdr:col>
      <xdr:colOff>676275</xdr:colOff>
      <xdr:row>41</xdr:row>
      <xdr:rowOff>238125</xdr:rowOff>
    </xdr:to>
    <xdr:pic>
      <xdr:nvPicPr>
        <xdr:cNvPr id="51" name="Picture 9" descr="clip_image3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20897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66675</xdr:colOff>
      <xdr:row>42</xdr:row>
      <xdr:rowOff>238125</xdr:rowOff>
    </xdr:to>
    <xdr:pic>
      <xdr:nvPicPr>
        <xdr:cNvPr id="52" name="Picture 1" descr="clip_image3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42</xdr:row>
      <xdr:rowOff>0</xdr:rowOff>
    </xdr:from>
    <xdr:to>
      <xdr:col>5</xdr:col>
      <xdr:colOff>142875</xdr:colOff>
      <xdr:row>42</xdr:row>
      <xdr:rowOff>238125</xdr:rowOff>
    </xdr:to>
    <xdr:pic>
      <xdr:nvPicPr>
        <xdr:cNvPr id="53" name="Picture 2" descr="clip_image3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42</xdr:row>
      <xdr:rowOff>0</xdr:rowOff>
    </xdr:from>
    <xdr:to>
      <xdr:col>5</xdr:col>
      <xdr:colOff>219075</xdr:colOff>
      <xdr:row>42</xdr:row>
      <xdr:rowOff>238125</xdr:rowOff>
    </xdr:to>
    <xdr:pic>
      <xdr:nvPicPr>
        <xdr:cNvPr id="54" name="Picture 3" descr="clip_image3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42</xdr:row>
      <xdr:rowOff>0</xdr:rowOff>
    </xdr:from>
    <xdr:to>
      <xdr:col>5</xdr:col>
      <xdr:colOff>295275</xdr:colOff>
      <xdr:row>42</xdr:row>
      <xdr:rowOff>238125</xdr:rowOff>
    </xdr:to>
    <xdr:pic>
      <xdr:nvPicPr>
        <xdr:cNvPr id="55" name="Picture 4" descr="clip_image3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42</xdr:row>
      <xdr:rowOff>0</xdr:rowOff>
    </xdr:from>
    <xdr:to>
      <xdr:col>5</xdr:col>
      <xdr:colOff>371475</xdr:colOff>
      <xdr:row>42</xdr:row>
      <xdr:rowOff>238125</xdr:rowOff>
    </xdr:to>
    <xdr:pic>
      <xdr:nvPicPr>
        <xdr:cNvPr id="56" name="Picture 5" descr="clip_image3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42</xdr:row>
      <xdr:rowOff>0</xdr:rowOff>
    </xdr:from>
    <xdr:to>
      <xdr:col>5</xdr:col>
      <xdr:colOff>447675</xdr:colOff>
      <xdr:row>42</xdr:row>
      <xdr:rowOff>238125</xdr:rowOff>
    </xdr:to>
    <xdr:pic>
      <xdr:nvPicPr>
        <xdr:cNvPr id="57" name="Picture 6" descr="clip_image3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42</xdr:row>
      <xdr:rowOff>0</xdr:rowOff>
    </xdr:from>
    <xdr:to>
      <xdr:col>5</xdr:col>
      <xdr:colOff>523875</xdr:colOff>
      <xdr:row>42</xdr:row>
      <xdr:rowOff>238125</xdr:rowOff>
    </xdr:to>
    <xdr:pic>
      <xdr:nvPicPr>
        <xdr:cNvPr id="58" name="Picture 7" descr="clip_image3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42</xdr:row>
      <xdr:rowOff>0</xdr:rowOff>
    </xdr:from>
    <xdr:to>
      <xdr:col>5</xdr:col>
      <xdr:colOff>600075</xdr:colOff>
      <xdr:row>42</xdr:row>
      <xdr:rowOff>238125</xdr:rowOff>
    </xdr:to>
    <xdr:pic>
      <xdr:nvPicPr>
        <xdr:cNvPr id="59" name="Picture 8" descr="clip_image3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42</xdr:row>
      <xdr:rowOff>0</xdr:rowOff>
    </xdr:from>
    <xdr:to>
      <xdr:col>5</xdr:col>
      <xdr:colOff>676275</xdr:colOff>
      <xdr:row>42</xdr:row>
      <xdr:rowOff>238125</xdr:rowOff>
    </xdr:to>
    <xdr:pic>
      <xdr:nvPicPr>
        <xdr:cNvPr id="60" name="Picture 9" descr="clip_image3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238125</xdr:rowOff>
    </xdr:to>
    <xdr:pic>
      <xdr:nvPicPr>
        <xdr:cNvPr id="61" name="Picture 10" descr="clip_image3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42</xdr:row>
      <xdr:rowOff>0</xdr:rowOff>
    </xdr:from>
    <xdr:to>
      <xdr:col>6</xdr:col>
      <xdr:colOff>142875</xdr:colOff>
      <xdr:row>42</xdr:row>
      <xdr:rowOff>238125</xdr:rowOff>
    </xdr:to>
    <xdr:pic>
      <xdr:nvPicPr>
        <xdr:cNvPr id="62" name="Picture 11" descr="clip_image3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42</xdr:row>
      <xdr:rowOff>0</xdr:rowOff>
    </xdr:from>
    <xdr:to>
      <xdr:col>6</xdr:col>
      <xdr:colOff>219075</xdr:colOff>
      <xdr:row>42</xdr:row>
      <xdr:rowOff>238125</xdr:rowOff>
    </xdr:to>
    <xdr:pic>
      <xdr:nvPicPr>
        <xdr:cNvPr id="63" name="Picture 12" descr="clip_image3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28326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57150</xdr:colOff>
      <xdr:row>42</xdr:row>
      <xdr:rowOff>257175</xdr:rowOff>
    </xdr:to>
    <xdr:pic>
      <xdr:nvPicPr>
        <xdr:cNvPr id="64" name="Picture 23" descr="clip_image3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32832675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42</xdr:row>
      <xdr:rowOff>0</xdr:rowOff>
    </xdr:from>
    <xdr:to>
      <xdr:col>6</xdr:col>
      <xdr:colOff>200025</xdr:colOff>
      <xdr:row>42</xdr:row>
      <xdr:rowOff>276225</xdr:rowOff>
    </xdr:to>
    <xdr:pic>
      <xdr:nvPicPr>
        <xdr:cNvPr id="65" name="Picture 19" descr="clip_image3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283267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66675</xdr:colOff>
      <xdr:row>41</xdr:row>
      <xdr:rowOff>247650</xdr:rowOff>
    </xdr:to>
    <xdr:pic>
      <xdr:nvPicPr>
        <xdr:cNvPr id="66" name="Picture 1" descr="clip_image3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41</xdr:row>
      <xdr:rowOff>0</xdr:rowOff>
    </xdr:from>
    <xdr:to>
      <xdr:col>5</xdr:col>
      <xdr:colOff>142875</xdr:colOff>
      <xdr:row>41</xdr:row>
      <xdr:rowOff>247650</xdr:rowOff>
    </xdr:to>
    <xdr:pic>
      <xdr:nvPicPr>
        <xdr:cNvPr id="67" name="Picture 2" descr="clip_image3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41</xdr:row>
      <xdr:rowOff>0</xdr:rowOff>
    </xdr:from>
    <xdr:to>
      <xdr:col>5</xdr:col>
      <xdr:colOff>219075</xdr:colOff>
      <xdr:row>41</xdr:row>
      <xdr:rowOff>247650</xdr:rowOff>
    </xdr:to>
    <xdr:pic>
      <xdr:nvPicPr>
        <xdr:cNvPr id="68" name="Picture 3" descr="clip_image3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41</xdr:row>
      <xdr:rowOff>0</xdr:rowOff>
    </xdr:from>
    <xdr:to>
      <xdr:col>5</xdr:col>
      <xdr:colOff>295275</xdr:colOff>
      <xdr:row>41</xdr:row>
      <xdr:rowOff>247650</xdr:rowOff>
    </xdr:to>
    <xdr:pic>
      <xdr:nvPicPr>
        <xdr:cNvPr id="69" name="Picture 4" descr="clip_image3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41</xdr:row>
      <xdr:rowOff>0</xdr:rowOff>
    </xdr:from>
    <xdr:to>
      <xdr:col>5</xdr:col>
      <xdr:colOff>371475</xdr:colOff>
      <xdr:row>41</xdr:row>
      <xdr:rowOff>247650</xdr:rowOff>
    </xdr:to>
    <xdr:pic>
      <xdr:nvPicPr>
        <xdr:cNvPr id="70" name="Picture 5" descr="clip_image3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41</xdr:row>
      <xdr:rowOff>0</xdr:rowOff>
    </xdr:from>
    <xdr:to>
      <xdr:col>5</xdr:col>
      <xdr:colOff>447675</xdr:colOff>
      <xdr:row>41</xdr:row>
      <xdr:rowOff>247650</xdr:rowOff>
    </xdr:to>
    <xdr:pic>
      <xdr:nvPicPr>
        <xdr:cNvPr id="71" name="Picture 6" descr="clip_image3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41</xdr:row>
      <xdr:rowOff>0</xdr:rowOff>
    </xdr:from>
    <xdr:to>
      <xdr:col>5</xdr:col>
      <xdr:colOff>523875</xdr:colOff>
      <xdr:row>41</xdr:row>
      <xdr:rowOff>247650</xdr:rowOff>
    </xdr:to>
    <xdr:pic>
      <xdr:nvPicPr>
        <xdr:cNvPr id="72" name="Picture 7" descr="clip_image3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41</xdr:row>
      <xdr:rowOff>0</xdr:rowOff>
    </xdr:from>
    <xdr:to>
      <xdr:col>5</xdr:col>
      <xdr:colOff>600075</xdr:colOff>
      <xdr:row>41</xdr:row>
      <xdr:rowOff>247650</xdr:rowOff>
    </xdr:to>
    <xdr:pic>
      <xdr:nvPicPr>
        <xdr:cNvPr id="73" name="Picture 8" descr="clip_image3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41</xdr:row>
      <xdr:rowOff>0</xdr:rowOff>
    </xdr:from>
    <xdr:to>
      <xdr:col>5</xdr:col>
      <xdr:colOff>676275</xdr:colOff>
      <xdr:row>41</xdr:row>
      <xdr:rowOff>247650</xdr:rowOff>
    </xdr:to>
    <xdr:pic>
      <xdr:nvPicPr>
        <xdr:cNvPr id="74" name="Picture 9" descr="clip_image3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247650</xdr:rowOff>
    </xdr:to>
    <xdr:pic>
      <xdr:nvPicPr>
        <xdr:cNvPr id="75" name="Picture 10" descr="clip_image3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41</xdr:row>
      <xdr:rowOff>0</xdr:rowOff>
    </xdr:from>
    <xdr:to>
      <xdr:col>6</xdr:col>
      <xdr:colOff>142875</xdr:colOff>
      <xdr:row>41</xdr:row>
      <xdr:rowOff>247650</xdr:rowOff>
    </xdr:to>
    <xdr:pic>
      <xdr:nvPicPr>
        <xdr:cNvPr id="76" name="Picture 11" descr="clip_image3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41</xdr:row>
      <xdr:rowOff>0</xdr:rowOff>
    </xdr:from>
    <xdr:to>
      <xdr:col>6</xdr:col>
      <xdr:colOff>219075</xdr:colOff>
      <xdr:row>41</xdr:row>
      <xdr:rowOff>247650</xdr:rowOff>
    </xdr:to>
    <xdr:pic>
      <xdr:nvPicPr>
        <xdr:cNvPr id="77" name="Picture 12" descr="clip_image3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20897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57150</xdr:colOff>
      <xdr:row>41</xdr:row>
      <xdr:rowOff>247650</xdr:rowOff>
    </xdr:to>
    <xdr:pic>
      <xdr:nvPicPr>
        <xdr:cNvPr id="78" name="Picture 23" descr="clip_image3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320897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41</xdr:row>
      <xdr:rowOff>0</xdr:rowOff>
    </xdr:from>
    <xdr:to>
      <xdr:col>6</xdr:col>
      <xdr:colOff>200025</xdr:colOff>
      <xdr:row>41</xdr:row>
      <xdr:rowOff>276225</xdr:rowOff>
    </xdr:to>
    <xdr:pic>
      <xdr:nvPicPr>
        <xdr:cNvPr id="79" name="Picture 19" descr="clip_image3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208972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52"/>
  <sheetViews>
    <sheetView tabSelected="1" zoomScaleSheetLayoutView="100" workbookViewId="0" topLeftCell="A1">
      <selection activeCell="E7" sqref="E7"/>
    </sheetView>
  </sheetViews>
  <sheetFormatPr defaultColWidth="8.625" defaultRowHeight="33" customHeight="1"/>
  <cols>
    <col min="1" max="1" width="6.75390625" style="26" customWidth="1"/>
    <col min="2" max="2" width="59.625" style="26" customWidth="1"/>
    <col min="3" max="3" width="15.375" style="27" customWidth="1"/>
    <col min="4" max="5" width="12.50390625" style="27" customWidth="1"/>
    <col min="6" max="6" width="14.625" style="27" customWidth="1"/>
    <col min="7" max="7" width="5.25390625" style="26" customWidth="1"/>
    <col min="8" max="32" width="9.00390625" style="26" bestFit="1" customWidth="1"/>
    <col min="33" max="128" width="8.625" style="26" customWidth="1"/>
    <col min="129" max="150" width="9.00390625" style="26" bestFit="1" customWidth="1"/>
    <col min="151" max="160" width="9.00390625" style="28" bestFit="1" customWidth="1"/>
    <col min="161" max="16384" width="8.625" style="28" customWidth="1"/>
  </cols>
  <sheetData>
    <row r="1" spans="1:6" s="21" customFormat="1" ht="18.75" customHeight="1">
      <c r="A1" s="21" t="s">
        <v>0</v>
      </c>
      <c r="C1" s="29"/>
      <c r="D1" s="29"/>
      <c r="E1" s="29"/>
      <c r="F1" s="29"/>
    </row>
    <row r="2" spans="1:7" s="22" customFormat="1" ht="33" customHeight="1">
      <c r="A2" s="57" t="s">
        <v>1</v>
      </c>
      <c r="B2" s="58"/>
      <c r="C2" s="58"/>
      <c r="D2" s="58"/>
      <c r="E2" s="58"/>
      <c r="F2" s="58"/>
      <c r="G2" s="58"/>
    </row>
    <row r="3" spans="1:150" s="23" customFormat="1" ht="28.5" customHeight="1">
      <c r="A3" s="60" t="s">
        <v>2</v>
      </c>
      <c r="B3" s="60" t="s">
        <v>3</v>
      </c>
      <c r="C3" s="59" t="s">
        <v>4</v>
      </c>
      <c r="D3" s="59" t="s">
        <v>5</v>
      </c>
      <c r="E3" s="59"/>
      <c r="F3" s="59"/>
      <c r="G3" s="60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</row>
    <row r="4" spans="1:150" s="23" customFormat="1" ht="28.5" customHeight="1">
      <c r="A4" s="60"/>
      <c r="B4" s="60"/>
      <c r="C4" s="59"/>
      <c r="D4" s="30" t="s">
        <v>7</v>
      </c>
      <c r="E4" s="30" t="s">
        <v>8</v>
      </c>
      <c r="F4" s="30" t="s">
        <v>9</v>
      </c>
      <c r="G4" s="6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</row>
    <row r="5" spans="1:7" s="24" customFormat="1" ht="28.5" customHeight="1">
      <c r="A5" s="31" t="s">
        <v>10</v>
      </c>
      <c r="B5" s="32" t="s">
        <v>11</v>
      </c>
      <c r="C5" s="33">
        <f>SUM(C6:C21)</f>
        <v>23244.4</v>
      </c>
      <c r="D5" s="33">
        <f>SUM(D6:D21)</f>
        <v>20065.4</v>
      </c>
      <c r="E5" s="34">
        <f>SUM(E6:E21)</f>
        <v>1800</v>
      </c>
      <c r="F5" s="34">
        <f>SUM(F6:F21)</f>
        <v>21865.4</v>
      </c>
      <c r="G5" s="35"/>
    </row>
    <row r="6" spans="1:7" s="25" customFormat="1" ht="28.5" customHeight="1">
      <c r="A6" s="36">
        <v>1</v>
      </c>
      <c r="B6" s="37" t="s">
        <v>12</v>
      </c>
      <c r="C6" s="38">
        <v>15759</v>
      </c>
      <c r="D6" s="38">
        <v>13959</v>
      </c>
      <c r="E6" s="39">
        <v>1800</v>
      </c>
      <c r="F6" s="39">
        <v>15759</v>
      </c>
      <c r="G6" s="40"/>
    </row>
    <row r="7" spans="1:7" s="25" customFormat="1" ht="28.5" customHeight="1">
      <c r="A7" s="36">
        <v>2</v>
      </c>
      <c r="B7" s="37" t="s">
        <v>13</v>
      </c>
      <c r="C7" s="38">
        <v>3358</v>
      </c>
      <c r="D7" s="38">
        <v>2510</v>
      </c>
      <c r="E7" s="39"/>
      <c r="F7" s="39">
        <v>2510</v>
      </c>
      <c r="G7" s="40"/>
    </row>
    <row r="8" spans="1:7" s="25" customFormat="1" ht="28.5" customHeight="1">
      <c r="A8" s="36">
        <v>3</v>
      </c>
      <c r="B8" s="37" t="s">
        <v>14</v>
      </c>
      <c r="C8" s="38">
        <f>121+1260</f>
        <v>1381</v>
      </c>
      <c r="D8" s="38">
        <f>1100+100</f>
        <v>1200</v>
      </c>
      <c r="E8" s="39"/>
      <c r="F8" s="39">
        <v>1200</v>
      </c>
      <c r="G8" s="40"/>
    </row>
    <row r="9" spans="1:7" s="25" customFormat="1" ht="28.5" customHeight="1">
      <c r="A9" s="36">
        <v>4</v>
      </c>
      <c r="B9" s="37" t="s">
        <v>15</v>
      </c>
      <c r="C9" s="38"/>
      <c r="D9" s="38"/>
      <c r="E9" s="39"/>
      <c r="F9" s="39"/>
      <c r="G9" s="40"/>
    </row>
    <row r="10" spans="1:7" s="25" customFormat="1" ht="28.5" customHeight="1">
      <c r="A10" s="36">
        <v>5</v>
      </c>
      <c r="B10" s="37" t="s">
        <v>16</v>
      </c>
      <c r="C10" s="38">
        <v>1951.4</v>
      </c>
      <c r="D10" s="38">
        <v>1951.4</v>
      </c>
      <c r="E10" s="39"/>
      <c r="F10" s="39">
        <v>1951.4</v>
      </c>
      <c r="G10" s="40"/>
    </row>
    <row r="11" spans="1:7" s="25" customFormat="1" ht="28.5" customHeight="1">
      <c r="A11" s="36">
        <v>6</v>
      </c>
      <c r="B11" s="37" t="s">
        <v>17</v>
      </c>
      <c r="C11" s="38">
        <v>350</v>
      </c>
      <c r="D11" s="38"/>
      <c r="E11" s="39"/>
      <c r="F11" s="39"/>
      <c r="G11" s="40"/>
    </row>
    <row r="12" spans="1:7" s="25" customFormat="1" ht="28.5" customHeight="1">
      <c r="A12" s="36">
        <v>7</v>
      </c>
      <c r="B12" s="37" t="s">
        <v>18</v>
      </c>
      <c r="C12" s="38"/>
      <c r="D12" s="38"/>
      <c r="E12" s="39"/>
      <c r="F12" s="39"/>
      <c r="G12" s="40"/>
    </row>
    <row r="13" spans="1:7" s="25" customFormat="1" ht="28.5" customHeight="1">
      <c r="A13" s="36">
        <v>8</v>
      </c>
      <c r="B13" s="37" t="s">
        <v>19</v>
      </c>
      <c r="C13" s="38"/>
      <c r="D13" s="38"/>
      <c r="E13" s="39"/>
      <c r="F13" s="39"/>
      <c r="G13" s="40"/>
    </row>
    <row r="14" spans="1:7" s="25" customFormat="1" ht="28.5" customHeight="1">
      <c r="A14" s="36">
        <v>9</v>
      </c>
      <c r="B14" s="37" t="s">
        <v>20</v>
      </c>
      <c r="C14" s="38"/>
      <c r="D14" s="38"/>
      <c r="E14" s="39"/>
      <c r="F14" s="39"/>
      <c r="G14" s="40"/>
    </row>
    <row r="15" spans="1:7" s="25" customFormat="1" ht="28.5" customHeight="1">
      <c r="A15" s="36">
        <v>10</v>
      </c>
      <c r="B15" s="37" t="s">
        <v>21</v>
      </c>
      <c r="C15" s="38">
        <v>445</v>
      </c>
      <c r="D15" s="38">
        <v>445</v>
      </c>
      <c r="E15" s="39"/>
      <c r="F15" s="39">
        <v>445</v>
      </c>
      <c r="G15" s="40"/>
    </row>
    <row r="16" spans="1:7" s="25" customFormat="1" ht="28.5" customHeight="1">
      <c r="A16" s="36">
        <v>11</v>
      </c>
      <c r="B16" s="37" t="s">
        <v>22</v>
      </c>
      <c r="C16" s="38"/>
      <c r="D16" s="38"/>
      <c r="E16" s="39"/>
      <c r="F16" s="39"/>
      <c r="G16" s="40"/>
    </row>
    <row r="17" spans="1:7" s="25" customFormat="1" ht="28.5" customHeight="1">
      <c r="A17" s="36">
        <v>12</v>
      </c>
      <c r="B17" s="37" t="s">
        <v>23</v>
      </c>
      <c r="C17" s="38"/>
      <c r="D17" s="38"/>
      <c r="E17" s="39"/>
      <c r="F17" s="39"/>
      <c r="G17" s="40"/>
    </row>
    <row r="18" spans="1:7" s="25" customFormat="1" ht="28.5" customHeight="1">
      <c r="A18" s="36">
        <v>13</v>
      </c>
      <c r="B18" s="37" t="s">
        <v>24</v>
      </c>
      <c r="C18" s="38"/>
      <c r="D18" s="38"/>
      <c r="E18" s="39"/>
      <c r="F18" s="39"/>
      <c r="G18" s="40"/>
    </row>
    <row r="19" spans="1:7" s="25" customFormat="1" ht="28.5" customHeight="1">
      <c r="A19" s="36">
        <v>14</v>
      </c>
      <c r="B19" s="37" t="s">
        <v>25</v>
      </c>
      <c r="C19" s="38"/>
      <c r="D19" s="38"/>
      <c r="E19" s="39"/>
      <c r="F19" s="39"/>
      <c r="G19" s="40"/>
    </row>
    <row r="20" spans="1:7" s="25" customFormat="1" ht="28.5" customHeight="1">
      <c r="A20" s="36">
        <v>15</v>
      </c>
      <c r="B20" s="37" t="s">
        <v>26</v>
      </c>
      <c r="C20" s="38"/>
      <c r="D20" s="38"/>
      <c r="E20" s="39"/>
      <c r="F20" s="39"/>
      <c r="G20" s="40"/>
    </row>
    <row r="21" spans="1:7" s="25" customFormat="1" ht="28.5" customHeight="1">
      <c r="A21" s="36">
        <v>16</v>
      </c>
      <c r="B21" s="37" t="s">
        <v>27</v>
      </c>
      <c r="C21" s="38"/>
      <c r="D21" s="38"/>
      <c r="E21" s="39"/>
      <c r="F21" s="39"/>
      <c r="G21" s="40"/>
    </row>
    <row r="22" spans="1:7" s="24" customFormat="1" ht="28.5" customHeight="1">
      <c r="A22" s="31" t="s">
        <v>28</v>
      </c>
      <c r="B22" s="32" t="s">
        <v>29</v>
      </c>
      <c r="C22" s="33">
        <f>SUM(C23:C28)</f>
        <v>12950.27</v>
      </c>
      <c r="D22" s="33">
        <f>SUM(D23:D28)</f>
        <v>7932.6</v>
      </c>
      <c r="E22" s="34">
        <f>SUM(E23:E28)</f>
        <v>2740.67</v>
      </c>
      <c r="F22" s="34">
        <f>SUM(F23:F28)</f>
        <v>10673.27</v>
      </c>
      <c r="G22" s="35"/>
    </row>
    <row r="23" spans="1:153" s="25" customFormat="1" ht="28.5" customHeight="1">
      <c r="A23" s="36">
        <v>1</v>
      </c>
      <c r="B23" s="41" t="s">
        <v>30</v>
      </c>
      <c r="C23" s="38">
        <v>8820.67</v>
      </c>
      <c r="D23" s="38">
        <v>6080</v>
      </c>
      <c r="E23" s="39">
        <v>2740.67</v>
      </c>
      <c r="F23" s="39">
        <v>8820.67</v>
      </c>
      <c r="G23" s="40"/>
      <c r="H23" s="42"/>
      <c r="I23" s="42"/>
      <c r="K23" s="45"/>
      <c r="L23" s="46"/>
      <c r="M23" s="46"/>
      <c r="N23" s="46"/>
      <c r="O23" s="42"/>
      <c r="P23" s="42"/>
      <c r="Q23" s="42"/>
      <c r="S23" s="45"/>
      <c r="T23" s="46"/>
      <c r="U23" s="46"/>
      <c r="V23" s="46"/>
      <c r="W23" s="42"/>
      <c r="X23" s="42"/>
      <c r="Y23" s="42"/>
      <c r="AA23" s="45"/>
      <c r="AB23" s="46"/>
      <c r="AC23" s="46"/>
      <c r="AD23" s="46"/>
      <c r="AE23" s="42"/>
      <c r="AF23" s="42"/>
      <c r="AG23" s="42"/>
      <c r="AI23" s="45"/>
      <c r="AJ23" s="46"/>
      <c r="AK23" s="46"/>
      <c r="AL23" s="46"/>
      <c r="AM23" s="42"/>
      <c r="AN23" s="42"/>
      <c r="AO23" s="42"/>
      <c r="AQ23" s="45"/>
      <c r="AR23" s="46"/>
      <c r="AS23" s="46"/>
      <c r="AT23" s="46"/>
      <c r="AU23" s="42"/>
      <c r="AV23" s="42"/>
      <c r="AW23" s="42"/>
      <c r="AY23" s="45"/>
      <c r="AZ23" s="46"/>
      <c r="BA23" s="46"/>
      <c r="BB23" s="46"/>
      <c r="BC23" s="42"/>
      <c r="BD23" s="42"/>
      <c r="BE23" s="42"/>
      <c r="BG23" s="45"/>
      <c r="BH23" s="46"/>
      <c r="BI23" s="46"/>
      <c r="BJ23" s="46"/>
      <c r="BK23" s="42"/>
      <c r="BL23" s="42"/>
      <c r="BM23" s="42"/>
      <c r="BO23" s="45"/>
      <c r="BP23" s="46"/>
      <c r="BQ23" s="46"/>
      <c r="BR23" s="46"/>
      <c r="BS23" s="42"/>
      <c r="BT23" s="42"/>
      <c r="BU23" s="42"/>
      <c r="BW23" s="45"/>
      <c r="BX23" s="46"/>
      <c r="BY23" s="46"/>
      <c r="BZ23" s="46"/>
      <c r="CA23" s="42"/>
      <c r="CB23" s="42"/>
      <c r="CC23" s="42"/>
      <c r="CE23" s="45"/>
      <c r="CF23" s="46"/>
      <c r="CG23" s="46"/>
      <c r="CH23" s="46"/>
      <c r="CI23" s="42"/>
      <c r="CJ23" s="42"/>
      <c r="CK23" s="42"/>
      <c r="CM23" s="45"/>
      <c r="CN23" s="46"/>
      <c r="CO23" s="46"/>
      <c r="CP23" s="46"/>
      <c r="CQ23" s="42"/>
      <c r="CR23" s="42"/>
      <c r="CS23" s="42"/>
      <c r="CU23" s="45"/>
      <c r="CV23" s="46"/>
      <c r="CW23" s="46"/>
      <c r="CX23" s="46"/>
      <c r="CY23" s="42"/>
      <c r="CZ23" s="42"/>
      <c r="DA23" s="42"/>
      <c r="DC23" s="45"/>
      <c r="DD23" s="46"/>
      <c r="DE23" s="46"/>
      <c r="DF23" s="46"/>
      <c r="DG23" s="42"/>
      <c r="DH23" s="42"/>
      <c r="DI23" s="42"/>
      <c r="DK23" s="45"/>
      <c r="DL23" s="46"/>
      <c r="DM23" s="46"/>
      <c r="DN23" s="46"/>
      <c r="DO23" s="42"/>
      <c r="DP23" s="42"/>
      <c r="DQ23" s="42"/>
      <c r="DS23" s="45"/>
      <c r="DT23" s="46"/>
      <c r="DU23" s="46"/>
      <c r="DV23" s="46"/>
      <c r="DW23" s="42"/>
      <c r="DX23" s="42"/>
      <c r="DY23" s="42"/>
      <c r="EA23" s="45"/>
      <c r="EB23" s="46"/>
      <c r="EC23" s="46"/>
      <c r="ED23" s="46"/>
      <c r="EE23" s="42"/>
      <c r="EF23" s="42"/>
      <c r="EG23" s="42"/>
      <c r="EI23" s="45"/>
      <c r="EJ23" s="46"/>
      <c r="EK23" s="46"/>
      <c r="EL23" s="46"/>
      <c r="EM23" s="42"/>
      <c r="EN23" s="42"/>
      <c r="EO23" s="42"/>
      <c r="EQ23" s="45"/>
      <c r="ER23" s="46"/>
      <c r="ES23" s="46"/>
      <c r="ET23" s="46"/>
      <c r="EU23" s="42"/>
      <c r="EV23" s="42"/>
      <c r="EW23" s="42"/>
    </row>
    <row r="24" spans="1:153" s="25" customFormat="1" ht="28.5" customHeight="1">
      <c r="A24" s="36">
        <v>2</v>
      </c>
      <c r="B24" s="41" t="s">
        <v>31</v>
      </c>
      <c r="C24" s="38">
        <f>1240+659.6</f>
        <v>1899.6</v>
      </c>
      <c r="D24" s="38">
        <f>250+402.6</f>
        <v>652.6</v>
      </c>
      <c r="E24" s="39"/>
      <c r="F24" s="39">
        <v>652.6</v>
      </c>
      <c r="G24" s="40"/>
      <c r="H24" s="42"/>
      <c r="I24" s="42"/>
      <c r="K24" s="45"/>
      <c r="L24" s="46"/>
      <c r="M24" s="46"/>
      <c r="N24" s="46"/>
      <c r="O24" s="42"/>
      <c r="P24" s="42"/>
      <c r="Q24" s="42"/>
      <c r="S24" s="45"/>
      <c r="T24" s="46"/>
      <c r="U24" s="46"/>
      <c r="V24" s="46"/>
      <c r="W24" s="42"/>
      <c r="X24" s="42"/>
      <c r="Y24" s="42"/>
      <c r="AA24" s="45"/>
      <c r="AB24" s="46"/>
      <c r="AC24" s="46"/>
      <c r="AD24" s="46"/>
      <c r="AE24" s="42"/>
      <c r="AF24" s="42"/>
      <c r="AG24" s="42"/>
      <c r="AI24" s="45"/>
      <c r="AJ24" s="46"/>
      <c r="AK24" s="46"/>
      <c r="AL24" s="46"/>
      <c r="AM24" s="42"/>
      <c r="AN24" s="42"/>
      <c r="AO24" s="42"/>
      <c r="AQ24" s="45"/>
      <c r="AR24" s="46"/>
      <c r="AS24" s="46"/>
      <c r="AT24" s="46"/>
      <c r="AU24" s="42"/>
      <c r="AV24" s="42"/>
      <c r="AW24" s="42"/>
      <c r="AY24" s="45"/>
      <c r="AZ24" s="46"/>
      <c r="BA24" s="46"/>
      <c r="BB24" s="46"/>
      <c r="BC24" s="42"/>
      <c r="BD24" s="42"/>
      <c r="BE24" s="42"/>
      <c r="BG24" s="45"/>
      <c r="BH24" s="46"/>
      <c r="BI24" s="46"/>
      <c r="BJ24" s="46"/>
      <c r="BK24" s="42"/>
      <c r="BL24" s="42"/>
      <c r="BM24" s="42"/>
      <c r="BO24" s="45"/>
      <c r="BP24" s="46"/>
      <c r="BQ24" s="46"/>
      <c r="BR24" s="46"/>
      <c r="BS24" s="42"/>
      <c r="BT24" s="42"/>
      <c r="BU24" s="42"/>
      <c r="BW24" s="45"/>
      <c r="BX24" s="46"/>
      <c r="BY24" s="46"/>
      <c r="BZ24" s="46"/>
      <c r="CA24" s="42"/>
      <c r="CB24" s="42"/>
      <c r="CC24" s="42"/>
      <c r="CE24" s="45"/>
      <c r="CF24" s="46"/>
      <c r="CG24" s="46"/>
      <c r="CH24" s="46"/>
      <c r="CI24" s="42"/>
      <c r="CJ24" s="42"/>
      <c r="CK24" s="42"/>
      <c r="CM24" s="45"/>
      <c r="CN24" s="46"/>
      <c r="CO24" s="46"/>
      <c r="CP24" s="46"/>
      <c r="CQ24" s="42"/>
      <c r="CR24" s="42"/>
      <c r="CS24" s="42"/>
      <c r="CU24" s="45"/>
      <c r="CV24" s="46"/>
      <c r="CW24" s="46"/>
      <c r="CX24" s="46"/>
      <c r="CY24" s="42"/>
      <c r="CZ24" s="42"/>
      <c r="DA24" s="42"/>
      <c r="DC24" s="45"/>
      <c r="DD24" s="46"/>
      <c r="DE24" s="46"/>
      <c r="DF24" s="46"/>
      <c r="DG24" s="42"/>
      <c r="DH24" s="42"/>
      <c r="DI24" s="42"/>
      <c r="DK24" s="45"/>
      <c r="DL24" s="46"/>
      <c r="DM24" s="46"/>
      <c r="DN24" s="46"/>
      <c r="DO24" s="42"/>
      <c r="DP24" s="42"/>
      <c r="DQ24" s="42"/>
      <c r="DS24" s="45"/>
      <c r="DT24" s="46"/>
      <c r="DU24" s="46"/>
      <c r="DV24" s="46"/>
      <c r="DW24" s="42"/>
      <c r="DX24" s="42"/>
      <c r="DY24" s="42"/>
      <c r="EA24" s="45"/>
      <c r="EB24" s="46"/>
      <c r="EC24" s="46"/>
      <c r="ED24" s="46"/>
      <c r="EE24" s="42"/>
      <c r="EF24" s="42"/>
      <c r="EG24" s="42"/>
      <c r="EI24" s="45"/>
      <c r="EJ24" s="46"/>
      <c r="EK24" s="46"/>
      <c r="EL24" s="46"/>
      <c r="EM24" s="42"/>
      <c r="EN24" s="42"/>
      <c r="EO24" s="42"/>
      <c r="EQ24" s="45"/>
      <c r="ER24" s="46"/>
      <c r="ES24" s="46"/>
      <c r="ET24" s="46"/>
      <c r="EU24" s="42"/>
      <c r="EV24" s="42"/>
      <c r="EW24" s="42"/>
    </row>
    <row r="25" spans="1:153" s="25" customFormat="1" ht="28.5" customHeight="1">
      <c r="A25" s="36">
        <v>3</v>
      </c>
      <c r="B25" s="41" t="s">
        <v>32</v>
      </c>
      <c r="C25" s="38"/>
      <c r="D25" s="38"/>
      <c r="E25" s="39"/>
      <c r="F25" s="39"/>
      <c r="G25" s="40"/>
      <c r="H25" s="42"/>
      <c r="I25" s="42"/>
      <c r="K25" s="45"/>
      <c r="L25" s="46"/>
      <c r="M25" s="46"/>
      <c r="N25" s="46"/>
      <c r="O25" s="42"/>
      <c r="P25" s="42"/>
      <c r="Q25" s="42"/>
      <c r="S25" s="45"/>
      <c r="T25" s="46"/>
      <c r="U25" s="46"/>
      <c r="V25" s="46"/>
      <c r="W25" s="42"/>
      <c r="X25" s="42"/>
      <c r="Y25" s="42"/>
      <c r="AA25" s="45"/>
      <c r="AB25" s="46"/>
      <c r="AC25" s="46"/>
      <c r="AD25" s="46"/>
      <c r="AE25" s="42"/>
      <c r="AF25" s="42"/>
      <c r="AG25" s="42"/>
      <c r="AI25" s="45"/>
      <c r="AJ25" s="46"/>
      <c r="AK25" s="46"/>
      <c r="AL25" s="46"/>
      <c r="AM25" s="42"/>
      <c r="AN25" s="42"/>
      <c r="AO25" s="42"/>
      <c r="AQ25" s="45"/>
      <c r="AR25" s="46"/>
      <c r="AS25" s="46"/>
      <c r="AT25" s="46"/>
      <c r="AU25" s="42"/>
      <c r="AV25" s="42"/>
      <c r="AW25" s="42"/>
      <c r="AY25" s="45"/>
      <c r="AZ25" s="46"/>
      <c r="BA25" s="46"/>
      <c r="BB25" s="46"/>
      <c r="BC25" s="42"/>
      <c r="BD25" s="42"/>
      <c r="BE25" s="42"/>
      <c r="BG25" s="45"/>
      <c r="BH25" s="46"/>
      <c r="BI25" s="46"/>
      <c r="BJ25" s="46"/>
      <c r="BK25" s="42"/>
      <c r="BL25" s="42"/>
      <c r="BM25" s="42"/>
      <c r="BO25" s="45"/>
      <c r="BP25" s="46"/>
      <c r="BQ25" s="46"/>
      <c r="BR25" s="46"/>
      <c r="BS25" s="42"/>
      <c r="BT25" s="42"/>
      <c r="BU25" s="42"/>
      <c r="BW25" s="45"/>
      <c r="BX25" s="46"/>
      <c r="BY25" s="46"/>
      <c r="BZ25" s="46"/>
      <c r="CA25" s="42"/>
      <c r="CB25" s="42"/>
      <c r="CC25" s="42"/>
      <c r="CE25" s="45"/>
      <c r="CF25" s="46"/>
      <c r="CG25" s="46"/>
      <c r="CH25" s="46"/>
      <c r="CI25" s="42"/>
      <c r="CJ25" s="42"/>
      <c r="CK25" s="42"/>
      <c r="CM25" s="45"/>
      <c r="CN25" s="46"/>
      <c r="CO25" s="46"/>
      <c r="CP25" s="46"/>
      <c r="CQ25" s="42"/>
      <c r="CR25" s="42"/>
      <c r="CS25" s="42"/>
      <c r="CU25" s="45"/>
      <c r="CV25" s="46"/>
      <c r="CW25" s="46"/>
      <c r="CX25" s="46"/>
      <c r="CY25" s="42"/>
      <c r="CZ25" s="42"/>
      <c r="DA25" s="42"/>
      <c r="DC25" s="45"/>
      <c r="DD25" s="46"/>
      <c r="DE25" s="46"/>
      <c r="DF25" s="46"/>
      <c r="DG25" s="42"/>
      <c r="DH25" s="42"/>
      <c r="DI25" s="42"/>
      <c r="DK25" s="45"/>
      <c r="DL25" s="46"/>
      <c r="DM25" s="46"/>
      <c r="DN25" s="46"/>
      <c r="DO25" s="42"/>
      <c r="DP25" s="42"/>
      <c r="DQ25" s="42"/>
      <c r="DS25" s="45"/>
      <c r="DT25" s="46"/>
      <c r="DU25" s="46"/>
      <c r="DV25" s="46"/>
      <c r="DW25" s="42"/>
      <c r="DX25" s="42"/>
      <c r="DY25" s="42"/>
      <c r="EA25" s="45"/>
      <c r="EB25" s="46"/>
      <c r="EC25" s="46"/>
      <c r="ED25" s="46"/>
      <c r="EE25" s="42"/>
      <c r="EF25" s="42"/>
      <c r="EG25" s="42"/>
      <c r="EI25" s="45"/>
      <c r="EJ25" s="46"/>
      <c r="EK25" s="46"/>
      <c r="EL25" s="46"/>
      <c r="EM25" s="42"/>
      <c r="EN25" s="42"/>
      <c r="EO25" s="42"/>
      <c r="EQ25" s="45"/>
      <c r="ER25" s="46"/>
      <c r="ES25" s="46"/>
      <c r="ET25" s="46"/>
      <c r="EU25" s="42"/>
      <c r="EV25" s="42"/>
      <c r="EW25" s="42"/>
    </row>
    <row r="26" spans="1:153" s="25" customFormat="1" ht="28.5" customHeight="1">
      <c r="A26" s="36">
        <v>4</v>
      </c>
      <c r="B26" s="41" t="s">
        <v>33</v>
      </c>
      <c r="C26" s="38"/>
      <c r="D26" s="38"/>
      <c r="E26" s="39"/>
      <c r="F26" s="39"/>
      <c r="G26" s="40"/>
      <c r="H26" s="42"/>
      <c r="I26" s="42"/>
      <c r="K26" s="45"/>
      <c r="L26" s="46"/>
      <c r="M26" s="46"/>
      <c r="N26" s="46"/>
      <c r="O26" s="42"/>
      <c r="P26" s="42"/>
      <c r="Q26" s="42"/>
      <c r="S26" s="45"/>
      <c r="T26" s="46"/>
      <c r="U26" s="46"/>
      <c r="V26" s="46"/>
      <c r="W26" s="42"/>
      <c r="X26" s="42"/>
      <c r="Y26" s="42"/>
      <c r="AA26" s="45"/>
      <c r="AB26" s="46"/>
      <c r="AC26" s="46"/>
      <c r="AD26" s="46"/>
      <c r="AE26" s="42"/>
      <c r="AF26" s="42"/>
      <c r="AG26" s="42"/>
      <c r="AI26" s="45"/>
      <c r="AJ26" s="46"/>
      <c r="AK26" s="46"/>
      <c r="AL26" s="46"/>
      <c r="AM26" s="42"/>
      <c r="AN26" s="42"/>
      <c r="AO26" s="42"/>
      <c r="AQ26" s="45"/>
      <c r="AR26" s="46"/>
      <c r="AS26" s="46"/>
      <c r="AT26" s="46"/>
      <c r="AU26" s="42"/>
      <c r="AV26" s="42"/>
      <c r="AW26" s="42"/>
      <c r="AY26" s="45"/>
      <c r="AZ26" s="46"/>
      <c r="BA26" s="46"/>
      <c r="BB26" s="46"/>
      <c r="BC26" s="42"/>
      <c r="BD26" s="42"/>
      <c r="BE26" s="42"/>
      <c r="BG26" s="45"/>
      <c r="BH26" s="46"/>
      <c r="BI26" s="46"/>
      <c r="BJ26" s="46"/>
      <c r="BK26" s="42"/>
      <c r="BL26" s="42"/>
      <c r="BM26" s="42"/>
      <c r="BO26" s="45"/>
      <c r="BP26" s="46"/>
      <c r="BQ26" s="46"/>
      <c r="BR26" s="46"/>
      <c r="BS26" s="42"/>
      <c r="BT26" s="42"/>
      <c r="BU26" s="42"/>
      <c r="BW26" s="45"/>
      <c r="BX26" s="46"/>
      <c r="BY26" s="46"/>
      <c r="BZ26" s="46"/>
      <c r="CA26" s="42"/>
      <c r="CB26" s="42"/>
      <c r="CC26" s="42"/>
      <c r="CE26" s="45"/>
      <c r="CF26" s="46"/>
      <c r="CG26" s="46"/>
      <c r="CH26" s="46"/>
      <c r="CI26" s="42"/>
      <c r="CJ26" s="42"/>
      <c r="CK26" s="42"/>
      <c r="CM26" s="45"/>
      <c r="CN26" s="46"/>
      <c r="CO26" s="46"/>
      <c r="CP26" s="46"/>
      <c r="CQ26" s="42"/>
      <c r="CR26" s="42"/>
      <c r="CS26" s="42"/>
      <c r="CU26" s="45"/>
      <c r="CV26" s="46"/>
      <c r="CW26" s="46"/>
      <c r="CX26" s="46"/>
      <c r="CY26" s="42"/>
      <c r="CZ26" s="42"/>
      <c r="DA26" s="42"/>
      <c r="DC26" s="45"/>
      <c r="DD26" s="46"/>
      <c r="DE26" s="46"/>
      <c r="DF26" s="46"/>
      <c r="DG26" s="42"/>
      <c r="DH26" s="42"/>
      <c r="DI26" s="42"/>
      <c r="DK26" s="45"/>
      <c r="DL26" s="46"/>
      <c r="DM26" s="46"/>
      <c r="DN26" s="46"/>
      <c r="DO26" s="42"/>
      <c r="DP26" s="42"/>
      <c r="DQ26" s="42"/>
      <c r="DS26" s="45"/>
      <c r="DT26" s="46"/>
      <c r="DU26" s="46"/>
      <c r="DV26" s="46"/>
      <c r="DW26" s="42"/>
      <c r="DX26" s="42"/>
      <c r="DY26" s="42"/>
      <c r="EA26" s="45"/>
      <c r="EB26" s="46"/>
      <c r="EC26" s="46"/>
      <c r="ED26" s="46"/>
      <c r="EE26" s="42"/>
      <c r="EF26" s="42"/>
      <c r="EG26" s="42"/>
      <c r="EI26" s="45"/>
      <c r="EJ26" s="46"/>
      <c r="EK26" s="46"/>
      <c r="EL26" s="46"/>
      <c r="EM26" s="42"/>
      <c r="EN26" s="42"/>
      <c r="EO26" s="42"/>
      <c r="EQ26" s="45"/>
      <c r="ER26" s="46"/>
      <c r="ES26" s="46"/>
      <c r="ET26" s="46"/>
      <c r="EU26" s="42"/>
      <c r="EV26" s="42"/>
      <c r="EW26" s="42"/>
    </row>
    <row r="27" spans="1:153" s="25" customFormat="1" ht="28.5" customHeight="1">
      <c r="A27" s="36">
        <v>5</v>
      </c>
      <c r="B27" s="41" t="s">
        <v>34</v>
      </c>
      <c r="C27" s="38">
        <f>500+1730</f>
        <v>2230</v>
      </c>
      <c r="D27" s="38">
        <f>500+700</f>
        <v>1200</v>
      </c>
      <c r="E27" s="39"/>
      <c r="F27" s="39">
        <v>1200</v>
      </c>
      <c r="G27" s="40"/>
      <c r="H27" s="42"/>
      <c r="I27" s="42"/>
      <c r="K27" s="45"/>
      <c r="L27" s="46"/>
      <c r="M27" s="46"/>
      <c r="N27" s="46"/>
      <c r="O27" s="42"/>
      <c r="P27" s="42"/>
      <c r="Q27" s="42"/>
      <c r="S27" s="45"/>
      <c r="T27" s="46"/>
      <c r="U27" s="46"/>
      <c r="V27" s="46"/>
      <c r="W27" s="42"/>
      <c r="X27" s="42"/>
      <c r="Y27" s="42"/>
      <c r="AA27" s="45"/>
      <c r="AB27" s="46"/>
      <c r="AC27" s="46"/>
      <c r="AD27" s="46"/>
      <c r="AE27" s="42"/>
      <c r="AF27" s="42"/>
      <c r="AG27" s="42"/>
      <c r="AI27" s="45"/>
      <c r="AJ27" s="46"/>
      <c r="AK27" s="46"/>
      <c r="AL27" s="46"/>
      <c r="AM27" s="42"/>
      <c r="AN27" s="42"/>
      <c r="AO27" s="42"/>
      <c r="AQ27" s="45"/>
      <c r="AR27" s="46"/>
      <c r="AS27" s="46"/>
      <c r="AT27" s="46"/>
      <c r="AU27" s="42"/>
      <c r="AV27" s="42"/>
      <c r="AW27" s="42"/>
      <c r="AY27" s="45"/>
      <c r="AZ27" s="46"/>
      <c r="BA27" s="46"/>
      <c r="BB27" s="46"/>
      <c r="BC27" s="42"/>
      <c r="BD27" s="42"/>
      <c r="BE27" s="42"/>
      <c r="BG27" s="45"/>
      <c r="BH27" s="46"/>
      <c r="BI27" s="46"/>
      <c r="BJ27" s="46"/>
      <c r="BK27" s="42"/>
      <c r="BL27" s="42"/>
      <c r="BM27" s="42"/>
      <c r="BO27" s="45"/>
      <c r="BP27" s="46"/>
      <c r="BQ27" s="46"/>
      <c r="BR27" s="46"/>
      <c r="BS27" s="42"/>
      <c r="BT27" s="42"/>
      <c r="BU27" s="42"/>
      <c r="BW27" s="45"/>
      <c r="BX27" s="46"/>
      <c r="BY27" s="46"/>
      <c r="BZ27" s="46"/>
      <c r="CA27" s="42"/>
      <c r="CB27" s="42"/>
      <c r="CC27" s="42"/>
      <c r="CE27" s="45"/>
      <c r="CF27" s="46"/>
      <c r="CG27" s="46"/>
      <c r="CH27" s="46"/>
      <c r="CI27" s="42"/>
      <c r="CJ27" s="42"/>
      <c r="CK27" s="42"/>
      <c r="CM27" s="45"/>
      <c r="CN27" s="46"/>
      <c r="CO27" s="46"/>
      <c r="CP27" s="46"/>
      <c r="CQ27" s="42"/>
      <c r="CR27" s="42"/>
      <c r="CS27" s="42"/>
      <c r="CU27" s="45"/>
      <c r="CV27" s="46"/>
      <c r="CW27" s="46"/>
      <c r="CX27" s="46"/>
      <c r="CY27" s="42"/>
      <c r="CZ27" s="42"/>
      <c r="DA27" s="42"/>
      <c r="DC27" s="45"/>
      <c r="DD27" s="46"/>
      <c r="DE27" s="46"/>
      <c r="DF27" s="46"/>
      <c r="DG27" s="42"/>
      <c r="DH27" s="42"/>
      <c r="DI27" s="42"/>
      <c r="DK27" s="45"/>
      <c r="DL27" s="46"/>
      <c r="DM27" s="46"/>
      <c r="DN27" s="46"/>
      <c r="DO27" s="42"/>
      <c r="DP27" s="42"/>
      <c r="DQ27" s="42"/>
      <c r="DS27" s="45"/>
      <c r="DT27" s="46"/>
      <c r="DU27" s="46"/>
      <c r="DV27" s="46"/>
      <c r="DW27" s="42"/>
      <c r="DX27" s="42"/>
      <c r="DY27" s="42"/>
      <c r="EA27" s="45"/>
      <c r="EB27" s="46"/>
      <c r="EC27" s="46"/>
      <c r="ED27" s="46"/>
      <c r="EE27" s="42"/>
      <c r="EF27" s="42"/>
      <c r="EG27" s="42"/>
      <c r="EI27" s="45"/>
      <c r="EJ27" s="46"/>
      <c r="EK27" s="46"/>
      <c r="EL27" s="46"/>
      <c r="EM27" s="42"/>
      <c r="EN27" s="42"/>
      <c r="EO27" s="42"/>
      <c r="EQ27" s="45"/>
      <c r="ER27" s="46"/>
      <c r="ES27" s="46"/>
      <c r="ET27" s="46"/>
      <c r="EU27" s="42"/>
      <c r="EV27" s="42"/>
      <c r="EW27" s="42"/>
    </row>
    <row r="28" spans="1:153" s="25" customFormat="1" ht="28.5" customHeight="1">
      <c r="A28" s="36">
        <v>6</v>
      </c>
      <c r="B28" s="11" t="s">
        <v>35</v>
      </c>
      <c r="C28" s="38"/>
      <c r="D28" s="38"/>
      <c r="E28" s="39"/>
      <c r="F28" s="39"/>
      <c r="G28" s="40"/>
      <c r="H28" s="42"/>
      <c r="I28" s="42"/>
      <c r="K28" s="45"/>
      <c r="L28" s="46"/>
      <c r="M28" s="46"/>
      <c r="N28" s="46"/>
      <c r="O28" s="42"/>
      <c r="P28" s="42"/>
      <c r="Q28" s="42"/>
      <c r="S28" s="45"/>
      <c r="T28" s="46"/>
      <c r="U28" s="46"/>
      <c r="V28" s="46"/>
      <c r="W28" s="42"/>
      <c r="X28" s="42"/>
      <c r="Y28" s="42"/>
      <c r="AA28" s="45"/>
      <c r="AB28" s="46"/>
      <c r="AC28" s="46"/>
      <c r="AD28" s="46"/>
      <c r="AE28" s="42"/>
      <c r="AF28" s="42"/>
      <c r="AG28" s="42"/>
      <c r="AI28" s="45"/>
      <c r="AJ28" s="46"/>
      <c r="AK28" s="46"/>
      <c r="AL28" s="46"/>
      <c r="AM28" s="42"/>
      <c r="AN28" s="42"/>
      <c r="AO28" s="42"/>
      <c r="AQ28" s="45"/>
      <c r="AR28" s="46"/>
      <c r="AS28" s="46"/>
      <c r="AT28" s="46"/>
      <c r="AU28" s="42"/>
      <c r="AV28" s="42"/>
      <c r="AW28" s="42"/>
      <c r="AY28" s="45"/>
      <c r="AZ28" s="46"/>
      <c r="BA28" s="46"/>
      <c r="BB28" s="46"/>
      <c r="BC28" s="42"/>
      <c r="BD28" s="42"/>
      <c r="BE28" s="42"/>
      <c r="BG28" s="45"/>
      <c r="BH28" s="46"/>
      <c r="BI28" s="46"/>
      <c r="BJ28" s="46"/>
      <c r="BK28" s="42"/>
      <c r="BL28" s="42"/>
      <c r="BM28" s="42"/>
      <c r="BO28" s="45"/>
      <c r="BP28" s="46"/>
      <c r="BQ28" s="46"/>
      <c r="BR28" s="46"/>
      <c r="BS28" s="42"/>
      <c r="BT28" s="42"/>
      <c r="BU28" s="42"/>
      <c r="BW28" s="45"/>
      <c r="BX28" s="46"/>
      <c r="BY28" s="46"/>
      <c r="BZ28" s="46"/>
      <c r="CA28" s="42"/>
      <c r="CB28" s="42"/>
      <c r="CC28" s="42"/>
      <c r="CE28" s="45"/>
      <c r="CF28" s="46"/>
      <c r="CG28" s="46"/>
      <c r="CH28" s="46"/>
      <c r="CI28" s="42"/>
      <c r="CJ28" s="42"/>
      <c r="CK28" s="42"/>
      <c r="CM28" s="45"/>
      <c r="CN28" s="46"/>
      <c r="CO28" s="46"/>
      <c r="CP28" s="46"/>
      <c r="CQ28" s="42"/>
      <c r="CR28" s="42"/>
      <c r="CS28" s="42"/>
      <c r="CU28" s="45"/>
      <c r="CV28" s="46"/>
      <c r="CW28" s="46"/>
      <c r="CX28" s="46"/>
      <c r="CY28" s="42"/>
      <c r="CZ28" s="42"/>
      <c r="DA28" s="42"/>
      <c r="DC28" s="45"/>
      <c r="DD28" s="46"/>
      <c r="DE28" s="46"/>
      <c r="DF28" s="46"/>
      <c r="DG28" s="42"/>
      <c r="DH28" s="42"/>
      <c r="DI28" s="42"/>
      <c r="DK28" s="45"/>
      <c r="DL28" s="46"/>
      <c r="DM28" s="46"/>
      <c r="DN28" s="46"/>
      <c r="DO28" s="42"/>
      <c r="DP28" s="42"/>
      <c r="DQ28" s="42"/>
      <c r="DS28" s="45"/>
      <c r="DT28" s="46"/>
      <c r="DU28" s="46"/>
      <c r="DV28" s="46"/>
      <c r="DW28" s="42"/>
      <c r="DX28" s="42"/>
      <c r="DY28" s="42"/>
      <c r="EA28" s="45"/>
      <c r="EB28" s="46"/>
      <c r="EC28" s="46"/>
      <c r="ED28" s="46"/>
      <c r="EE28" s="42"/>
      <c r="EF28" s="42"/>
      <c r="EG28" s="42"/>
      <c r="EI28" s="45"/>
      <c r="EJ28" s="46"/>
      <c r="EK28" s="46"/>
      <c r="EL28" s="46"/>
      <c r="EM28" s="42"/>
      <c r="EN28" s="42"/>
      <c r="EO28" s="42"/>
      <c r="EQ28" s="45"/>
      <c r="ER28" s="46"/>
      <c r="ES28" s="46"/>
      <c r="ET28" s="46"/>
      <c r="EU28" s="42"/>
      <c r="EV28" s="42"/>
      <c r="EW28" s="42"/>
    </row>
    <row r="29" spans="1:7" s="24" customFormat="1" ht="28.5" customHeight="1">
      <c r="A29" s="31" t="s">
        <v>36</v>
      </c>
      <c r="B29" s="32" t="s">
        <v>37</v>
      </c>
      <c r="C29" s="43">
        <v>232</v>
      </c>
      <c r="D29" s="43">
        <v>232</v>
      </c>
      <c r="E29" s="44">
        <v>0</v>
      </c>
      <c r="F29" s="44">
        <v>232</v>
      </c>
      <c r="G29" s="35"/>
    </row>
    <row r="30" spans="1:7" s="24" customFormat="1" ht="28.5" customHeight="1">
      <c r="A30" s="31" t="s">
        <v>38</v>
      </c>
      <c r="B30" s="32" t="s">
        <v>39</v>
      </c>
      <c r="C30" s="43">
        <v>1000</v>
      </c>
      <c r="D30" s="43">
        <v>1000</v>
      </c>
      <c r="E30" s="44">
        <v>0</v>
      </c>
      <c r="F30" s="44">
        <v>1000</v>
      </c>
      <c r="G30" s="35"/>
    </row>
    <row r="31" spans="1:7" s="24" customFormat="1" ht="28.5" customHeight="1">
      <c r="A31" s="31" t="s">
        <v>40</v>
      </c>
      <c r="B31" s="32" t="s">
        <v>41</v>
      </c>
      <c r="C31" s="33">
        <f>C30+C29+C22+C5</f>
        <v>37426.67</v>
      </c>
      <c r="D31" s="33">
        <f>D30+D29+D22+D5</f>
        <v>29230</v>
      </c>
      <c r="E31" s="34">
        <f>E30+E29+E22+E5</f>
        <v>4540.67</v>
      </c>
      <c r="F31" s="34">
        <f>F30+F29+F22+F5</f>
        <v>33770.67</v>
      </c>
      <c r="G31" s="31"/>
    </row>
    <row r="32" spans="3:6" s="26" customFormat="1" ht="28.5" customHeight="1">
      <c r="C32" s="27"/>
      <c r="D32" s="27"/>
      <c r="E32" s="27"/>
      <c r="F32" s="27"/>
    </row>
    <row r="33" spans="3:6" s="26" customFormat="1" ht="28.5" customHeight="1">
      <c r="C33" s="27"/>
      <c r="D33" s="27"/>
      <c r="E33" s="27"/>
      <c r="F33" s="27"/>
    </row>
    <row r="34" spans="3:6" s="26" customFormat="1" ht="33" customHeight="1">
      <c r="C34" s="27"/>
      <c r="D34" s="27"/>
      <c r="E34" s="27"/>
      <c r="F34" s="27"/>
    </row>
    <row r="35" spans="3:6" s="26" customFormat="1" ht="33" customHeight="1">
      <c r="C35" s="27"/>
      <c r="D35" s="27"/>
      <c r="E35" s="27"/>
      <c r="F35" s="27"/>
    </row>
    <row r="36" spans="3:6" s="26" customFormat="1" ht="33" customHeight="1">
      <c r="C36" s="27"/>
      <c r="D36" s="27"/>
      <c r="E36" s="27"/>
      <c r="F36" s="27"/>
    </row>
    <row r="37" spans="3:6" s="26" customFormat="1" ht="33" customHeight="1">
      <c r="C37" s="27"/>
      <c r="D37" s="27"/>
      <c r="E37" s="27"/>
      <c r="F37" s="27"/>
    </row>
    <row r="38" spans="3:6" s="26" customFormat="1" ht="33" customHeight="1">
      <c r="C38" s="27"/>
      <c r="D38" s="27"/>
      <c r="E38" s="27"/>
      <c r="F38" s="27"/>
    </row>
    <row r="39" spans="3:6" s="26" customFormat="1" ht="33" customHeight="1">
      <c r="C39" s="27"/>
      <c r="D39" s="27"/>
      <c r="E39" s="27"/>
      <c r="F39" s="27"/>
    </row>
    <row r="40" spans="3:6" s="26" customFormat="1" ht="33" customHeight="1">
      <c r="C40" s="27"/>
      <c r="D40" s="27"/>
      <c r="E40" s="27"/>
      <c r="F40" s="27"/>
    </row>
    <row r="41" spans="3:6" s="26" customFormat="1" ht="33" customHeight="1">
      <c r="C41" s="27"/>
      <c r="D41" s="27"/>
      <c r="E41" s="27"/>
      <c r="F41" s="27"/>
    </row>
    <row r="42" spans="3:6" s="26" customFormat="1" ht="33" customHeight="1">
      <c r="C42" s="27"/>
      <c r="D42" s="27"/>
      <c r="E42" s="27"/>
      <c r="F42" s="27"/>
    </row>
    <row r="43" spans="3:6" s="26" customFormat="1" ht="33" customHeight="1">
      <c r="C43" s="27"/>
      <c r="D43" s="27"/>
      <c r="E43" s="27"/>
      <c r="F43" s="27"/>
    </row>
    <row r="44" spans="3:6" s="26" customFormat="1" ht="33" customHeight="1">
      <c r="C44" s="27"/>
      <c r="D44" s="27"/>
      <c r="E44" s="27"/>
      <c r="F44" s="27"/>
    </row>
    <row r="45" spans="3:6" s="26" customFormat="1" ht="33" customHeight="1">
      <c r="C45" s="27"/>
      <c r="D45" s="27"/>
      <c r="E45" s="27"/>
      <c r="F45" s="27"/>
    </row>
    <row r="46" spans="3:6" s="26" customFormat="1" ht="33" customHeight="1">
      <c r="C46" s="27"/>
      <c r="D46" s="27"/>
      <c r="E46" s="27"/>
      <c r="F46" s="27"/>
    </row>
    <row r="47" spans="3:6" s="26" customFormat="1" ht="33" customHeight="1">
      <c r="C47" s="27"/>
      <c r="D47" s="27"/>
      <c r="E47" s="27"/>
      <c r="F47" s="27"/>
    </row>
    <row r="48" spans="3:6" s="26" customFormat="1" ht="33" customHeight="1">
      <c r="C48" s="27"/>
      <c r="D48" s="27"/>
      <c r="E48" s="27"/>
      <c r="F48" s="27"/>
    </row>
    <row r="49" spans="3:6" s="26" customFormat="1" ht="33" customHeight="1">
      <c r="C49" s="27"/>
      <c r="D49" s="27"/>
      <c r="E49" s="27"/>
      <c r="F49" s="27"/>
    </row>
    <row r="50" spans="3:6" s="26" customFormat="1" ht="33" customHeight="1">
      <c r="C50" s="27"/>
      <c r="D50" s="27"/>
      <c r="E50" s="27"/>
      <c r="F50" s="27"/>
    </row>
    <row r="51" spans="3:6" s="26" customFormat="1" ht="33" customHeight="1">
      <c r="C51" s="27"/>
      <c r="D51" s="27"/>
      <c r="E51" s="27"/>
      <c r="F51" s="27"/>
    </row>
    <row r="52" spans="3:6" s="26" customFormat="1" ht="33" customHeight="1">
      <c r="C52" s="27"/>
      <c r="D52" s="27"/>
      <c r="E52" s="27"/>
      <c r="F52" s="27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 horizontalCentered="1"/>
  <pageMargins left="0.5506944444444445" right="0.5506944444444445" top="0.7868055555555555" bottom="0.7083333333333334" header="0.5118055555555555" footer="0.5506944444444445"/>
  <pageSetup horizontalDpi="600" verticalDpi="600" orientation="landscape" paperSize="9" scale="97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100" workbookViewId="0" topLeftCell="A25">
      <selection activeCell="F14" sqref="F14"/>
    </sheetView>
  </sheetViews>
  <sheetFormatPr defaultColWidth="8.625" defaultRowHeight="14.25"/>
  <cols>
    <col min="1" max="1" width="5.375" style="3" customWidth="1"/>
    <col min="2" max="2" width="14.875" style="3" customWidth="1"/>
    <col min="3" max="3" width="9.75390625" style="3" customWidth="1"/>
    <col min="4" max="4" width="58.50390625" style="4" customWidth="1"/>
    <col min="5" max="5" width="7.25390625" style="3" customWidth="1"/>
    <col min="6" max="6" width="22.375" style="4" customWidth="1"/>
    <col min="7" max="9" width="8.375" style="3" customWidth="1"/>
    <col min="10" max="10" width="7.50390625" style="3" customWidth="1"/>
    <col min="11" max="12" width="5.75390625" style="3" customWidth="1"/>
    <col min="13" max="13" width="8.50390625" style="3" customWidth="1"/>
    <col min="14" max="14" width="7.25390625" style="3" customWidth="1"/>
    <col min="15" max="15" width="11.25390625" style="3" customWidth="1"/>
    <col min="16" max="16" width="7.625" style="3" customWidth="1"/>
    <col min="17" max="32" width="9.00390625" style="3" bestFit="1" customWidth="1"/>
    <col min="33" max="16384" width="8.625" style="3" customWidth="1"/>
  </cols>
  <sheetData>
    <row r="1" spans="1:16" s="1" customFormat="1" ht="27" customHeight="1">
      <c r="A1" s="61" t="s">
        <v>42</v>
      </c>
      <c r="B1" s="61"/>
      <c r="C1" s="5"/>
      <c r="D1" s="6"/>
      <c r="E1" s="7"/>
      <c r="F1" s="6"/>
      <c r="G1" s="8"/>
      <c r="H1" s="8"/>
      <c r="I1" s="8"/>
      <c r="J1" s="8"/>
      <c r="K1" s="8"/>
      <c r="L1" s="8"/>
      <c r="M1" s="8"/>
      <c r="N1" s="18"/>
      <c r="O1" s="19"/>
      <c r="P1" s="8"/>
    </row>
    <row r="2" spans="1:16" s="2" customFormat="1" ht="43.5" customHeight="1">
      <c r="A2" s="62" t="s">
        <v>43</v>
      </c>
      <c r="B2" s="62"/>
      <c r="C2" s="62"/>
      <c r="D2" s="63"/>
      <c r="E2" s="62"/>
      <c r="F2" s="63"/>
      <c r="G2" s="62"/>
      <c r="H2" s="62"/>
      <c r="I2" s="62"/>
      <c r="J2" s="62"/>
      <c r="K2" s="62"/>
      <c r="L2" s="62"/>
      <c r="M2" s="62"/>
      <c r="N2" s="62"/>
      <c r="O2" s="64"/>
      <c r="P2" s="62"/>
    </row>
    <row r="3" spans="1:16" ht="21" customHeight="1">
      <c r="A3" s="65" t="s">
        <v>2</v>
      </c>
      <c r="B3" s="65" t="s">
        <v>44</v>
      </c>
      <c r="C3" s="65" t="s">
        <v>45</v>
      </c>
      <c r="D3" s="65" t="s">
        <v>46</v>
      </c>
      <c r="E3" s="71" t="s">
        <v>47</v>
      </c>
      <c r="F3" s="65" t="s">
        <v>48</v>
      </c>
      <c r="G3" s="65" t="s">
        <v>49</v>
      </c>
      <c r="H3" s="65"/>
      <c r="I3" s="65"/>
      <c r="J3" s="65"/>
      <c r="K3" s="65"/>
      <c r="L3" s="65"/>
      <c r="M3" s="65"/>
      <c r="N3" s="65" t="s">
        <v>50</v>
      </c>
      <c r="O3" s="65" t="s">
        <v>51</v>
      </c>
      <c r="P3" s="65" t="s">
        <v>52</v>
      </c>
    </row>
    <row r="4" spans="1:16" ht="21" customHeight="1">
      <c r="A4" s="65"/>
      <c r="B4" s="65"/>
      <c r="C4" s="65"/>
      <c r="D4" s="65"/>
      <c r="E4" s="71"/>
      <c r="F4" s="65"/>
      <c r="G4" s="65" t="s">
        <v>53</v>
      </c>
      <c r="H4" s="65" t="s">
        <v>54</v>
      </c>
      <c r="I4" s="65"/>
      <c r="J4" s="65"/>
      <c r="K4" s="65"/>
      <c r="L4" s="65"/>
      <c r="M4" s="65" t="s">
        <v>55</v>
      </c>
      <c r="N4" s="65"/>
      <c r="O4" s="65"/>
      <c r="P4" s="65"/>
    </row>
    <row r="5" spans="1:16" ht="21" customHeight="1">
      <c r="A5" s="65"/>
      <c r="B5" s="65"/>
      <c r="C5" s="65"/>
      <c r="D5" s="65"/>
      <c r="E5" s="71"/>
      <c r="F5" s="65"/>
      <c r="G5" s="65"/>
      <c r="H5" s="9" t="s">
        <v>56</v>
      </c>
      <c r="I5" s="9" t="s">
        <v>57</v>
      </c>
      <c r="J5" s="9" t="s">
        <v>58</v>
      </c>
      <c r="K5" s="9" t="s">
        <v>59</v>
      </c>
      <c r="L5" s="9" t="s">
        <v>60</v>
      </c>
      <c r="M5" s="65"/>
      <c r="N5" s="65"/>
      <c r="O5" s="65"/>
      <c r="P5" s="65"/>
    </row>
    <row r="6" spans="1:16" ht="153" customHeight="1">
      <c r="A6" s="10">
        <v>1</v>
      </c>
      <c r="B6" s="11" t="s">
        <v>61</v>
      </c>
      <c r="C6" s="11" t="s">
        <v>62</v>
      </c>
      <c r="D6" s="12" t="s">
        <v>63</v>
      </c>
      <c r="E6" s="13" t="s">
        <v>64</v>
      </c>
      <c r="F6" s="12" t="s">
        <v>65</v>
      </c>
      <c r="G6" s="14">
        <v>618.95</v>
      </c>
      <c r="H6" s="14">
        <v>618.95</v>
      </c>
      <c r="I6" s="14">
        <v>158</v>
      </c>
      <c r="J6" s="14">
        <v>460.95</v>
      </c>
      <c r="K6" s="14"/>
      <c r="L6" s="20"/>
      <c r="M6" s="20"/>
      <c r="N6" s="10" t="s">
        <v>66</v>
      </c>
      <c r="O6" s="10" t="s">
        <v>67</v>
      </c>
      <c r="P6" s="11" t="s">
        <v>68</v>
      </c>
    </row>
    <row r="7" spans="1:16" ht="64.5" customHeight="1">
      <c r="A7" s="10">
        <v>2</v>
      </c>
      <c r="B7" s="11" t="s">
        <v>69</v>
      </c>
      <c r="C7" s="11" t="s">
        <v>70</v>
      </c>
      <c r="D7" s="12" t="s">
        <v>71</v>
      </c>
      <c r="E7" s="13" t="s">
        <v>64</v>
      </c>
      <c r="F7" s="12" t="s">
        <v>72</v>
      </c>
      <c r="G7" s="14">
        <v>250</v>
      </c>
      <c r="H7" s="14">
        <v>48.72</v>
      </c>
      <c r="I7" s="14"/>
      <c r="J7" s="14">
        <v>48.72</v>
      </c>
      <c r="K7" s="14"/>
      <c r="L7" s="14"/>
      <c r="M7" s="14">
        <v>201.28</v>
      </c>
      <c r="N7" s="10" t="s">
        <v>73</v>
      </c>
      <c r="O7" s="10" t="s">
        <v>74</v>
      </c>
      <c r="P7" s="11" t="s">
        <v>68</v>
      </c>
    </row>
    <row r="8" spans="1:16" ht="69" customHeight="1">
      <c r="A8" s="10">
        <v>3</v>
      </c>
      <c r="B8" s="11" t="s">
        <v>75</v>
      </c>
      <c r="C8" s="11" t="s">
        <v>76</v>
      </c>
      <c r="D8" s="12" t="s">
        <v>77</v>
      </c>
      <c r="E8" s="13" t="s">
        <v>64</v>
      </c>
      <c r="F8" s="12" t="s">
        <v>78</v>
      </c>
      <c r="G8" s="14">
        <v>700</v>
      </c>
      <c r="H8" s="14">
        <v>700</v>
      </c>
      <c r="I8" s="14"/>
      <c r="J8" s="14">
        <v>700</v>
      </c>
      <c r="K8" s="14"/>
      <c r="L8" s="14"/>
      <c r="M8" s="14"/>
      <c r="N8" s="10" t="s">
        <v>73</v>
      </c>
      <c r="O8" s="10" t="s">
        <v>74</v>
      </c>
      <c r="P8" s="11" t="s">
        <v>68</v>
      </c>
    </row>
    <row r="9" spans="1:16" ht="68.25" customHeight="1">
      <c r="A9" s="10">
        <v>4</v>
      </c>
      <c r="B9" s="11" t="s">
        <v>79</v>
      </c>
      <c r="C9" s="11" t="s">
        <v>80</v>
      </c>
      <c r="D9" s="12" t="s">
        <v>81</v>
      </c>
      <c r="E9" s="13" t="s">
        <v>64</v>
      </c>
      <c r="F9" s="12" t="s">
        <v>82</v>
      </c>
      <c r="G9" s="14">
        <v>348</v>
      </c>
      <c r="H9" s="14">
        <v>348</v>
      </c>
      <c r="I9" s="14"/>
      <c r="J9" s="14">
        <v>348</v>
      </c>
      <c r="K9" s="14"/>
      <c r="L9" s="14"/>
      <c r="M9" s="14"/>
      <c r="N9" s="10" t="s">
        <v>73</v>
      </c>
      <c r="O9" s="10" t="s">
        <v>74</v>
      </c>
      <c r="P9" s="11" t="s">
        <v>68</v>
      </c>
    </row>
    <row r="10" spans="1:16" ht="81.75" customHeight="1">
      <c r="A10" s="10">
        <v>5</v>
      </c>
      <c r="B10" s="11" t="s">
        <v>83</v>
      </c>
      <c r="C10" s="11" t="s">
        <v>84</v>
      </c>
      <c r="D10" s="12" t="s">
        <v>85</v>
      </c>
      <c r="E10" s="13" t="s">
        <v>64</v>
      </c>
      <c r="F10" s="47" t="s">
        <v>105</v>
      </c>
      <c r="G10" s="14">
        <v>95</v>
      </c>
      <c r="H10" s="14">
        <v>95</v>
      </c>
      <c r="I10" s="14"/>
      <c r="J10" s="14">
        <v>95</v>
      </c>
      <c r="K10" s="14"/>
      <c r="L10" s="14"/>
      <c r="M10" s="14"/>
      <c r="N10" s="10" t="s">
        <v>73</v>
      </c>
      <c r="O10" s="10" t="s">
        <v>74</v>
      </c>
      <c r="P10" s="11" t="s">
        <v>68</v>
      </c>
    </row>
    <row r="11" spans="1:16" ht="71.25" customHeight="1">
      <c r="A11" s="10">
        <v>6</v>
      </c>
      <c r="B11" s="11" t="s">
        <v>86</v>
      </c>
      <c r="C11" s="11" t="s">
        <v>87</v>
      </c>
      <c r="D11" s="12" t="s">
        <v>88</v>
      </c>
      <c r="E11" s="13" t="s">
        <v>64</v>
      </c>
      <c r="F11" s="12" t="s">
        <v>89</v>
      </c>
      <c r="G11" s="14">
        <v>300</v>
      </c>
      <c r="H11" s="14">
        <v>300</v>
      </c>
      <c r="I11" s="14"/>
      <c r="J11" s="14">
        <v>300</v>
      </c>
      <c r="K11" s="14"/>
      <c r="L11" s="14"/>
      <c r="M11" s="14"/>
      <c r="N11" s="10" t="s">
        <v>73</v>
      </c>
      <c r="O11" s="10" t="s">
        <v>74</v>
      </c>
      <c r="P11" s="11" t="s">
        <v>68</v>
      </c>
    </row>
    <row r="12" spans="1:16" ht="72" customHeight="1">
      <c r="A12" s="10">
        <v>7</v>
      </c>
      <c r="B12" s="11" t="s">
        <v>90</v>
      </c>
      <c r="C12" s="11" t="s">
        <v>91</v>
      </c>
      <c r="D12" s="12" t="s">
        <v>92</v>
      </c>
      <c r="E12" s="13" t="s">
        <v>64</v>
      </c>
      <c r="F12" s="12" t="s">
        <v>93</v>
      </c>
      <c r="G12" s="14">
        <v>788</v>
      </c>
      <c r="H12" s="14">
        <v>788</v>
      </c>
      <c r="I12" s="14"/>
      <c r="J12" s="14">
        <v>788</v>
      </c>
      <c r="K12" s="14"/>
      <c r="L12" s="14"/>
      <c r="M12" s="14"/>
      <c r="N12" s="10" t="s">
        <v>94</v>
      </c>
      <c r="O12" s="10" t="s">
        <v>74</v>
      </c>
      <c r="P12" s="11" t="s">
        <v>68</v>
      </c>
    </row>
    <row r="13" spans="1:16" ht="25.5" customHeight="1">
      <c r="A13" s="66" t="s">
        <v>95</v>
      </c>
      <c r="B13" s="66"/>
      <c r="C13" s="66"/>
      <c r="D13" s="67"/>
      <c r="E13" s="66"/>
      <c r="F13" s="67"/>
      <c r="G13" s="14">
        <f>SUM(G6:G12)</f>
        <v>3099.95</v>
      </c>
      <c r="H13" s="14">
        <f aca="true" t="shared" si="0" ref="H13:M13">SUM(H6:H12)</f>
        <v>2898.67</v>
      </c>
      <c r="I13" s="14">
        <f t="shared" si="0"/>
        <v>158</v>
      </c>
      <c r="J13" s="14">
        <f t="shared" si="0"/>
        <v>2740.67</v>
      </c>
      <c r="K13" s="14">
        <f t="shared" si="0"/>
        <v>0</v>
      </c>
      <c r="L13" s="14">
        <f t="shared" si="0"/>
        <v>0</v>
      </c>
      <c r="M13" s="14">
        <f t="shared" si="0"/>
        <v>201.28</v>
      </c>
      <c r="N13" s="10"/>
      <c r="O13" s="11"/>
      <c r="P13" s="10"/>
    </row>
    <row r="14" spans="1:16" ht="87" customHeight="1">
      <c r="A14" s="10">
        <v>8</v>
      </c>
      <c r="B14" s="15" t="s">
        <v>96</v>
      </c>
      <c r="C14" s="11" t="s">
        <v>97</v>
      </c>
      <c r="D14" s="12" t="s">
        <v>98</v>
      </c>
      <c r="E14" s="13" t="s">
        <v>64</v>
      </c>
      <c r="F14" s="12" t="s">
        <v>210</v>
      </c>
      <c r="G14" s="14">
        <v>180</v>
      </c>
      <c r="H14" s="14">
        <v>180</v>
      </c>
      <c r="I14" s="14">
        <v>180</v>
      </c>
      <c r="J14" s="14"/>
      <c r="K14" s="14"/>
      <c r="L14" s="14"/>
      <c r="M14" s="14"/>
      <c r="N14" s="10" t="s">
        <v>99</v>
      </c>
      <c r="O14" s="10" t="s">
        <v>74</v>
      </c>
      <c r="P14" s="11" t="s">
        <v>100</v>
      </c>
    </row>
    <row r="15" spans="1:16" ht="63" customHeight="1">
      <c r="A15" s="16">
        <f>A14+1</f>
        <v>9</v>
      </c>
      <c r="B15" s="16" t="s">
        <v>195</v>
      </c>
      <c r="C15" s="51" t="s">
        <v>108</v>
      </c>
      <c r="D15" s="49" t="s">
        <v>107</v>
      </c>
      <c r="E15" s="13" t="s">
        <v>64</v>
      </c>
      <c r="F15" s="12" t="s">
        <v>106</v>
      </c>
      <c r="G15" s="14">
        <v>150.72</v>
      </c>
      <c r="H15" s="14">
        <v>150.72</v>
      </c>
      <c r="I15" s="14">
        <v>150.72</v>
      </c>
      <c r="J15" s="14"/>
      <c r="K15" s="14"/>
      <c r="L15" s="14"/>
      <c r="M15" s="14"/>
      <c r="N15" s="10" t="s">
        <v>102</v>
      </c>
      <c r="O15" s="10" t="s">
        <v>74</v>
      </c>
      <c r="P15" s="11" t="s">
        <v>100</v>
      </c>
    </row>
    <row r="16" spans="1:16" ht="63" customHeight="1">
      <c r="A16" s="16">
        <f>A15+1</f>
        <v>10</v>
      </c>
      <c r="B16" s="53" t="s">
        <v>196</v>
      </c>
      <c r="C16" s="51" t="s">
        <v>109</v>
      </c>
      <c r="D16" s="49" t="s">
        <v>111</v>
      </c>
      <c r="E16" s="13" t="s">
        <v>64</v>
      </c>
      <c r="F16" s="12" t="s">
        <v>110</v>
      </c>
      <c r="G16" s="14">
        <v>125.63</v>
      </c>
      <c r="H16" s="14">
        <v>125.63</v>
      </c>
      <c r="I16" s="14">
        <v>125.63</v>
      </c>
      <c r="J16" s="14"/>
      <c r="K16" s="14"/>
      <c r="L16" s="14"/>
      <c r="M16" s="14"/>
      <c r="N16" s="10" t="s">
        <v>102</v>
      </c>
      <c r="O16" s="10" t="s">
        <v>74</v>
      </c>
      <c r="P16" s="11" t="s">
        <v>100</v>
      </c>
    </row>
    <row r="17" spans="1:16" ht="63" customHeight="1">
      <c r="A17" s="16">
        <f aca="true" t="shared" si="1" ref="A17:A41">A16+1</f>
        <v>11</v>
      </c>
      <c r="B17" s="53" t="s">
        <v>197</v>
      </c>
      <c r="C17" s="51" t="s">
        <v>112</v>
      </c>
      <c r="D17" s="49" t="s">
        <v>114</v>
      </c>
      <c r="E17" s="13" t="s">
        <v>64</v>
      </c>
      <c r="F17" s="50" t="s">
        <v>113</v>
      </c>
      <c r="G17" s="14">
        <v>95.03</v>
      </c>
      <c r="H17" s="14">
        <v>95.03</v>
      </c>
      <c r="I17" s="14">
        <v>95.03</v>
      </c>
      <c r="J17" s="14"/>
      <c r="K17" s="14"/>
      <c r="L17" s="14"/>
      <c r="M17" s="14"/>
      <c r="N17" s="10" t="s">
        <v>102</v>
      </c>
      <c r="O17" s="10" t="s">
        <v>74</v>
      </c>
      <c r="P17" s="11" t="s">
        <v>100</v>
      </c>
    </row>
    <row r="18" spans="1:16" ht="63" customHeight="1">
      <c r="A18" s="16">
        <f t="shared" si="1"/>
        <v>12</v>
      </c>
      <c r="B18" s="53" t="s">
        <v>199</v>
      </c>
      <c r="C18" s="54" t="s">
        <v>198</v>
      </c>
      <c r="D18" s="49" t="s">
        <v>116</v>
      </c>
      <c r="E18" s="13" t="s">
        <v>64</v>
      </c>
      <c r="F18" s="50" t="s">
        <v>115</v>
      </c>
      <c r="G18" s="14">
        <v>41.32</v>
      </c>
      <c r="H18" s="14">
        <v>41.32</v>
      </c>
      <c r="I18" s="14">
        <v>41.32</v>
      </c>
      <c r="J18" s="14"/>
      <c r="K18" s="14"/>
      <c r="L18" s="14"/>
      <c r="M18" s="14"/>
      <c r="N18" s="10" t="s">
        <v>102</v>
      </c>
      <c r="O18" s="10" t="s">
        <v>74</v>
      </c>
      <c r="P18" s="11" t="s">
        <v>100</v>
      </c>
    </row>
    <row r="19" spans="1:16" ht="63" customHeight="1">
      <c r="A19" s="16">
        <f t="shared" si="1"/>
        <v>13</v>
      </c>
      <c r="B19" s="53" t="s">
        <v>201</v>
      </c>
      <c r="C19" s="54" t="s">
        <v>117</v>
      </c>
      <c r="D19" s="49" t="s">
        <v>119</v>
      </c>
      <c r="E19" s="13" t="s">
        <v>64</v>
      </c>
      <c r="F19" s="50" t="s">
        <v>118</v>
      </c>
      <c r="G19" s="14">
        <v>34.62</v>
      </c>
      <c r="H19" s="14">
        <v>34.62</v>
      </c>
      <c r="I19" s="14">
        <v>34.62</v>
      </c>
      <c r="J19" s="14"/>
      <c r="K19" s="14"/>
      <c r="L19" s="14"/>
      <c r="M19" s="14"/>
      <c r="N19" s="10" t="s">
        <v>102</v>
      </c>
      <c r="O19" s="10" t="s">
        <v>74</v>
      </c>
      <c r="P19" s="11" t="s">
        <v>100</v>
      </c>
    </row>
    <row r="20" spans="1:16" ht="63" customHeight="1">
      <c r="A20" s="16">
        <f t="shared" si="1"/>
        <v>14</v>
      </c>
      <c r="B20" s="53" t="s">
        <v>202</v>
      </c>
      <c r="C20" s="54" t="s">
        <v>200</v>
      </c>
      <c r="D20" s="49" t="s">
        <v>121</v>
      </c>
      <c r="E20" s="13" t="s">
        <v>64</v>
      </c>
      <c r="F20" s="12" t="s">
        <v>120</v>
      </c>
      <c r="G20" s="14">
        <v>7.84</v>
      </c>
      <c r="H20" s="14">
        <v>7.84</v>
      </c>
      <c r="I20" s="14">
        <v>7.84</v>
      </c>
      <c r="J20" s="14"/>
      <c r="K20" s="14"/>
      <c r="L20" s="14"/>
      <c r="M20" s="14"/>
      <c r="N20" s="10" t="s">
        <v>102</v>
      </c>
      <c r="O20" s="10" t="s">
        <v>74</v>
      </c>
      <c r="P20" s="11" t="s">
        <v>100</v>
      </c>
    </row>
    <row r="21" spans="1:16" ht="63" customHeight="1">
      <c r="A21" s="16">
        <f t="shared" si="1"/>
        <v>15</v>
      </c>
      <c r="B21" s="53" t="s">
        <v>203</v>
      </c>
      <c r="C21" s="54" t="s">
        <v>122</v>
      </c>
      <c r="D21" s="49" t="s">
        <v>124</v>
      </c>
      <c r="E21" s="13" t="s">
        <v>64</v>
      </c>
      <c r="F21" s="12" t="s">
        <v>123</v>
      </c>
      <c r="G21" s="14">
        <v>1.97</v>
      </c>
      <c r="H21" s="14">
        <v>1.97</v>
      </c>
      <c r="I21" s="14">
        <v>1.97</v>
      </c>
      <c r="J21" s="14"/>
      <c r="K21" s="14"/>
      <c r="L21" s="14"/>
      <c r="M21" s="14"/>
      <c r="N21" s="10" t="s">
        <v>102</v>
      </c>
      <c r="O21" s="10" t="s">
        <v>74</v>
      </c>
      <c r="P21" s="11" t="s">
        <v>100</v>
      </c>
    </row>
    <row r="22" spans="1:16" ht="63" customHeight="1">
      <c r="A22" s="16">
        <f t="shared" si="1"/>
        <v>16</v>
      </c>
      <c r="B22" s="53" t="s">
        <v>205</v>
      </c>
      <c r="C22" s="54" t="s">
        <v>204</v>
      </c>
      <c r="D22" s="55" t="s">
        <v>208</v>
      </c>
      <c r="E22" s="13" t="s">
        <v>64</v>
      </c>
      <c r="F22" s="56" t="s">
        <v>207</v>
      </c>
      <c r="G22" s="14">
        <v>5.73</v>
      </c>
      <c r="H22" s="14">
        <v>5.73</v>
      </c>
      <c r="I22" s="14">
        <v>5.73</v>
      </c>
      <c r="J22" s="14"/>
      <c r="K22" s="14"/>
      <c r="L22" s="14"/>
      <c r="M22" s="14"/>
      <c r="N22" s="10" t="s">
        <v>102</v>
      </c>
      <c r="O22" s="10" t="s">
        <v>74</v>
      </c>
      <c r="P22" s="11" t="s">
        <v>100</v>
      </c>
    </row>
    <row r="23" spans="1:16" ht="63" customHeight="1">
      <c r="A23" s="16">
        <f t="shared" si="1"/>
        <v>17</v>
      </c>
      <c r="B23" s="52" t="s">
        <v>127</v>
      </c>
      <c r="C23" s="54" t="s">
        <v>206</v>
      </c>
      <c r="D23" s="49" t="s">
        <v>126</v>
      </c>
      <c r="E23" s="13" t="s">
        <v>64</v>
      </c>
      <c r="F23" s="50" t="s">
        <v>125</v>
      </c>
      <c r="G23" s="14">
        <v>4.13</v>
      </c>
      <c r="H23" s="14">
        <v>4.13</v>
      </c>
      <c r="I23" s="14">
        <v>4.13</v>
      </c>
      <c r="J23" s="14"/>
      <c r="K23" s="14"/>
      <c r="L23" s="14"/>
      <c r="M23" s="14"/>
      <c r="N23" s="10" t="s">
        <v>102</v>
      </c>
      <c r="O23" s="10" t="s">
        <v>74</v>
      </c>
      <c r="P23" s="11" t="s">
        <v>100</v>
      </c>
    </row>
    <row r="24" spans="1:16" ht="63" customHeight="1">
      <c r="A24" s="16">
        <f t="shared" si="1"/>
        <v>18</v>
      </c>
      <c r="B24" s="52" t="s">
        <v>129</v>
      </c>
      <c r="C24" s="48" t="s">
        <v>130</v>
      </c>
      <c r="D24" s="55" t="s">
        <v>209</v>
      </c>
      <c r="E24" s="13" t="s">
        <v>64</v>
      </c>
      <c r="F24" s="12" t="s">
        <v>128</v>
      </c>
      <c r="G24" s="14">
        <v>20.52</v>
      </c>
      <c r="H24" s="14">
        <v>20.52</v>
      </c>
      <c r="I24" s="14">
        <v>20.52</v>
      </c>
      <c r="J24" s="14"/>
      <c r="K24" s="14"/>
      <c r="L24" s="14"/>
      <c r="M24" s="14"/>
      <c r="N24" s="10" t="s">
        <v>102</v>
      </c>
      <c r="O24" s="10" t="s">
        <v>74</v>
      </c>
      <c r="P24" s="11" t="s">
        <v>100</v>
      </c>
    </row>
    <row r="25" spans="1:16" ht="63" customHeight="1">
      <c r="A25" s="16">
        <f t="shared" si="1"/>
        <v>19</v>
      </c>
      <c r="B25" s="52" t="s">
        <v>131</v>
      </c>
      <c r="C25" s="48" t="s">
        <v>132</v>
      </c>
      <c r="D25" s="49" t="s">
        <v>134</v>
      </c>
      <c r="E25" s="13" t="s">
        <v>64</v>
      </c>
      <c r="F25" s="12" t="s">
        <v>133</v>
      </c>
      <c r="G25" s="14">
        <v>13.72</v>
      </c>
      <c r="H25" s="14">
        <v>13.72</v>
      </c>
      <c r="I25" s="14">
        <v>13.72</v>
      </c>
      <c r="J25" s="14"/>
      <c r="K25" s="14"/>
      <c r="L25" s="14"/>
      <c r="M25" s="14"/>
      <c r="N25" s="10" t="s">
        <v>102</v>
      </c>
      <c r="O25" s="10" t="s">
        <v>74</v>
      </c>
      <c r="P25" s="11" t="s">
        <v>100</v>
      </c>
    </row>
    <row r="26" spans="1:16" ht="63" customHeight="1">
      <c r="A26" s="16">
        <f t="shared" si="1"/>
        <v>20</v>
      </c>
      <c r="B26" s="52" t="s">
        <v>135</v>
      </c>
      <c r="C26" s="48" t="s">
        <v>136</v>
      </c>
      <c r="D26" s="49" t="s">
        <v>138</v>
      </c>
      <c r="E26" s="13" t="s">
        <v>64</v>
      </c>
      <c r="F26" s="12" t="s">
        <v>137</v>
      </c>
      <c r="G26" s="14">
        <v>5.79</v>
      </c>
      <c r="H26" s="14">
        <v>5.79</v>
      </c>
      <c r="I26" s="14">
        <v>5.79</v>
      </c>
      <c r="J26" s="14"/>
      <c r="K26" s="14"/>
      <c r="L26" s="14"/>
      <c r="M26" s="14"/>
      <c r="N26" s="10" t="s">
        <v>102</v>
      </c>
      <c r="O26" s="10" t="s">
        <v>74</v>
      </c>
      <c r="P26" s="11" t="s">
        <v>100</v>
      </c>
    </row>
    <row r="27" spans="1:16" ht="63" customHeight="1">
      <c r="A27" s="16">
        <f t="shared" si="1"/>
        <v>21</v>
      </c>
      <c r="B27" s="52" t="s">
        <v>139</v>
      </c>
      <c r="C27" s="48" t="s">
        <v>140</v>
      </c>
      <c r="D27" s="49" t="s">
        <v>142</v>
      </c>
      <c r="E27" s="13" t="s">
        <v>64</v>
      </c>
      <c r="F27" s="12" t="s">
        <v>141</v>
      </c>
      <c r="G27" s="14">
        <v>116.8</v>
      </c>
      <c r="H27" s="14">
        <v>116.8</v>
      </c>
      <c r="I27" s="14">
        <v>116.8</v>
      </c>
      <c r="J27" s="14"/>
      <c r="K27" s="14"/>
      <c r="L27" s="14"/>
      <c r="M27" s="14"/>
      <c r="N27" s="10" t="s">
        <v>102</v>
      </c>
      <c r="O27" s="10" t="s">
        <v>74</v>
      </c>
      <c r="P27" s="11" t="s">
        <v>100</v>
      </c>
    </row>
    <row r="28" spans="1:16" ht="63" customHeight="1">
      <c r="A28" s="16">
        <f t="shared" si="1"/>
        <v>22</v>
      </c>
      <c r="B28" s="52" t="s">
        <v>144</v>
      </c>
      <c r="C28" s="48" t="s">
        <v>143</v>
      </c>
      <c r="D28" s="49" t="s">
        <v>146</v>
      </c>
      <c r="E28" s="13" t="s">
        <v>64</v>
      </c>
      <c r="F28" s="12" t="s">
        <v>145</v>
      </c>
      <c r="G28" s="14">
        <v>8.31</v>
      </c>
      <c r="H28" s="14">
        <v>8.31</v>
      </c>
      <c r="I28" s="14">
        <v>8.31</v>
      </c>
      <c r="J28" s="14"/>
      <c r="K28" s="14"/>
      <c r="L28" s="14"/>
      <c r="M28" s="14"/>
      <c r="N28" s="10" t="s">
        <v>102</v>
      </c>
      <c r="O28" s="10" t="s">
        <v>74</v>
      </c>
      <c r="P28" s="11" t="s">
        <v>100</v>
      </c>
    </row>
    <row r="29" spans="1:16" ht="63" customHeight="1">
      <c r="A29" s="16">
        <f t="shared" si="1"/>
        <v>23</v>
      </c>
      <c r="B29" s="52" t="s">
        <v>149</v>
      </c>
      <c r="C29" s="48" t="s">
        <v>150</v>
      </c>
      <c r="D29" s="49" t="s">
        <v>148</v>
      </c>
      <c r="E29" s="13" t="s">
        <v>64</v>
      </c>
      <c r="F29" s="12" t="s">
        <v>147</v>
      </c>
      <c r="G29" s="14">
        <v>9.95</v>
      </c>
      <c r="H29" s="14">
        <v>9.95</v>
      </c>
      <c r="I29" s="14">
        <v>9.95</v>
      </c>
      <c r="J29" s="14"/>
      <c r="K29" s="14"/>
      <c r="L29" s="14"/>
      <c r="M29" s="14"/>
      <c r="N29" s="10" t="s">
        <v>102</v>
      </c>
      <c r="O29" s="10" t="s">
        <v>74</v>
      </c>
      <c r="P29" s="11" t="s">
        <v>100</v>
      </c>
    </row>
    <row r="30" spans="1:16" ht="63" customHeight="1">
      <c r="A30" s="16">
        <f t="shared" si="1"/>
        <v>24</v>
      </c>
      <c r="B30" s="52" t="s">
        <v>151</v>
      </c>
      <c r="C30" s="48" t="s">
        <v>152</v>
      </c>
      <c r="D30" s="49" t="s">
        <v>154</v>
      </c>
      <c r="E30" s="13" t="s">
        <v>64</v>
      </c>
      <c r="F30" s="12" t="s">
        <v>153</v>
      </c>
      <c r="G30" s="14">
        <v>20.2</v>
      </c>
      <c r="H30" s="14">
        <v>20.2</v>
      </c>
      <c r="I30" s="14">
        <v>20.2</v>
      </c>
      <c r="J30" s="14"/>
      <c r="K30" s="14"/>
      <c r="L30" s="14"/>
      <c r="M30" s="14"/>
      <c r="N30" s="10" t="s">
        <v>102</v>
      </c>
      <c r="O30" s="10" t="s">
        <v>74</v>
      </c>
      <c r="P30" s="11" t="s">
        <v>100</v>
      </c>
    </row>
    <row r="31" spans="1:16" ht="63" customHeight="1">
      <c r="A31" s="16">
        <f t="shared" si="1"/>
        <v>25</v>
      </c>
      <c r="B31" s="52" t="s">
        <v>157</v>
      </c>
      <c r="C31" s="48" t="s">
        <v>158</v>
      </c>
      <c r="D31" s="49" t="s">
        <v>156</v>
      </c>
      <c r="E31" s="13" t="s">
        <v>64</v>
      </c>
      <c r="F31" s="12" t="s">
        <v>155</v>
      </c>
      <c r="G31" s="14">
        <v>28.84</v>
      </c>
      <c r="H31" s="14">
        <v>28.84</v>
      </c>
      <c r="I31" s="14">
        <v>28.84</v>
      </c>
      <c r="J31" s="14"/>
      <c r="K31" s="14"/>
      <c r="L31" s="14"/>
      <c r="M31" s="14"/>
      <c r="N31" s="10" t="s">
        <v>102</v>
      </c>
      <c r="O31" s="10" t="s">
        <v>74</v>
      </c>
      <c r="P31" s="11" t="s">
        <v>100</v>
      </c>
    </row>
    <row r="32" spans="1:16" ht="63" customHeight="1">
      <c r="A32" s="16">
        <f t="shared" si="1"/>
        <v>26</v>
      </c>
      <c r="B32" s="52" t="s">
        <v>159</v>
      </c>
      <c r="C32" s="48" t="s">
        <v>160</v>
      </c>
      <c r="D32" s="49" t="s">
        <v>161</v>
      </c>
      <c r="E32" s="13" t="s">
        <v>64</v>
      </c>
      <c r="F32" s="12" t="s">
        <v>145</v>
      </c>
      <c r="G32" s="14">
        <v>6.2</v>
      </c>
      <c r="H32" s="14">
        <v>6.2</v>
      </c>
      <c r="I32" s="14">
        <v>6.2</v>
      </c>
      <c r="J32" s="14"/>
      <c r="K32" s="14"/>
      <c r="L32" s="14"/>
      <c r="M32" s="14"/>
      <c r="N32" s="10" t="s">
        <v>102</v>
      </c>
      <c r="O32" s="10" t="s">
        <v>74</v>
      </c>
      <c r="P32" s="11" t="s">
        <v>100</v>
      </c>
    </row>
    <row r="33" spans="1:16" ht="63" customHeight="1">
      <c r="A33" s="16">
        <f t="shared" si="1"/>
        <v>27</v>
      </c>
      <c r="B33" s="52" t="s">
        <v>164</v>
      </c>
      <c r="C33" s="48" t="s">
        <v>165</v>
      </c>
      <c r="D33" s="49" t="s">
        <v>163</v>
      </c>
      <c r="E33" s="13" t="s">
        <v>64</v>
      </c>
      <c r="F33" s="12" t="s">
        <v>162</v>
      </c>
      <c r="G33" s="14">
        <v>18.75</v>
      </c>
      <c r="H33" s="14">
        <v>18.75</v>
      </c>
      <c r="I33" s="14">
        <v>18.75</v>
      </c>
      <c r="J33" s="14"/>
      <c r="K33" s="14"/>
      <c r="L33" s="14"/>
      <c r="M33" s="14"/>
      <c r="N33" s="10" t="s">
        <v>102</v>
      </c>
      <c r="O33" s="10" t="s">
        <v>74</v>
      </c>
      <c r="P33" s="11" t="s">
        <v>100</v>
      </c>
    </row>
    <row r="34" spans="1:16" ht="63" customHeight="1">
      <c r="A34" s="16">
        <f t="shared" si="1"/>
        <v>28</v>
      </c>
      <c r="B34" s="52" t="s">
        <v>166</v>
      </c>
      <c r="C34" s="48" t="s">
        <v>167</v>
      </c>
      <c r="D34" s="49" t="s">
        <v>169</v>
      </c>
      <c r="E34" s="13" t="s">
        <v>64</v>
      </c>
      <c r="F34" s="12" t="s">
        <v>168</v>
      </c>
      <c r="G34" s="14">
        <v>8.35</v>
      </c>
      <c r="H34" s="14">
        <v>8.35</v>
      </c>
      <c r="I34" s="14">
        <v>8.35</v>
      </c>
      <c r="J34" s="14"/>
      <c r="K34" s="14"/>
      <c r="L34" s="14"/>
      <c r="M34" s="14"/>
      <c r="N34" s="10" t="s">
        <v>102</v>
      </c>
      <c r="O34" s="10" t="s">
        <v>74</v>
      </c>
      <c r="P34" s="11" t="s">
        <v>100</v>
      </c>
    </row>
    <row r="35" spans="1:16" ht="63" customHeight="1">
      <c r="A35" s="16">
        <f t="shared" si="1"/>
        <v>29</v>
      </c>
      <c r="B35" s="52" t="s">
        <v>170</v>
      </c>
      <c r="C35" s="48" t="s">
        <v>171</v>
      </c>
      <c r="D35" s="49" t="s">
        <v>172</v>
      </c>
      <c r="E35" s="13" t="s">
        <v>64</v>
      </c>
      <c r="F35" s="12" t="s">
        <v>123</v>
      </c>
      <c r="G35" s="14">
        <v>5.94</v>
      </c>
      <c r="H35" s="14">
        <v>5.94</v>
      </c>
      <c r="I35" s="14">
        <v>5.94</v>
      </c>
      <c r="J35" s="14"/>
      <c r="K35" s="14"/>
      <c r="L35" s="14"/>
      <c r="M35" s="14"/>
      <c r="N35" s="10" t="s">
        <v>102</v>
      </c>
      <c r="O35" s="10" t="s">
        <v>74</v>
      </c>
      <c r="P35" s="11" t="s">
        <v>100</v>
      </c>
    </row>
    <row r="36" spans="1:16" ht="63" customHeight="1">
      <c r="A36" s="16">
        <f t="shared" si="1"/>
        <v>30</v>
      </c>
      <c r="B36" s="52" t="s">
        <v>173</v>
      </c>
      <c r="C36" s="48" t="s">
        <v>174</v>
      </c>
      <c r="D36" s="49" t="s">
        <v>176</v>
      </c>
      <c r="E36" s="13" t="s">
        <v>64</v>
      </c>
      <c r="F36" s="12" t="s">
        <v>175</v>
      </c>
      <c r="G36" s="14">
        <v>13.92</v>
      </c>
      <c r="H36" s="14">
        <v>13.92</v>
      </c>
      <c r="I36" s="14">
        <v>13.92</v>
      </c>
      <c r="J36" s="14"/>
      <c r="K36" s="14"/>
      <c r="L36" s="14"/>
      <c r="M36" s="14"/>
      <c r="N36" s="10" t="s">
        <v>102</v>
      </c>
      <c r="O36" s="10" t="s">
        <v>74</v>
      </c>
      <c r="P36" s="11" t="s">
        <v>100</v>
      </c>
    </row>
    <row r="37" spans="1:16" ht="63" customHeight="1">
      <c r="A37" s="16">
        <f t="shared" si="1"/>
        <v>31</v>
      </c>
      <c r="B37" s="52" t="s">
        <v>182</v>
      </c>
      <c r="C37" s="48" t="s">
        <v>183</v>
      </c>
      <c r="D37" s="49" t="s">
        <v>177</v>
      </c>
      <c r="E37" s="13" t="s">
        <v>64</v>
      </c>
      <c r="F37" s="12" t="s">
        <v>147</v>
      </c>
      <c r="G37" s="14">
        <v>8.9</v>
      </c>
      <c r="H37" s="14">
        <v>8.9</v>
      </c>
      <c r="I37" s="14">
        <v>8.9</v>
      </c>
      <c r="J37" s="14"/>
      <c r="K37" s="14"/>
      <c r="L37" s="14"/>
      <c r="M37" s="14"/>
      <c r="N37" s="10" t="s">
        <v>102</v>
      </c>
      <c r="O37" s="10" t="s">
        <v>74</v>
      </c>
      <c r="P37" s="11" t="s">
        <v>100</v>
      </c>
    </row>
    <row r="38" spans="1:16" ht="63" customHeight="1">
      <c r="A38" s="16">
        <f t="shared" si="1"/>
        <v>32</v>
      </c>
      <c r="B38" s="52" t="s">
        <v>180</v>
      </c>
      <c r="C38" s="48" t="s">
        <v>181</v>
      </c>
      <c r="D38" s="49" t="s">
        <v>179</v>
      </c>
      <c r="E38" s="13" t="s">
        <v>64</v>
      </c>
      <c r="F38" s="50" t="s">
        <v>178</v>
      </c>
      <c r="G38" s="14">
        <v>59.4</v>
      </c>
      <c r="H38" s="14">
        <v>59.4</v>
      </c>
      <c r="I38" s="14">
        <v>59.4</v>
      </c>
      <c r="J38" s="14"/>
      <c r="K38" s="14"/>
      <c r="L38" s="14"/>
      <c r="M38" s="14"/>
      <c r="N38" s="10" t="s">
        <v>102</v>
      </c>
      <c r="O38" s="10" t="s">
        <v>74</v>
      </c>
      <c r="P38" s="11" t="s">
        <v>100</v>
      </c>
    </row>
    <row r="39" spans="1:16" ht="63" customHeight="1">
      <c r="A39" s="16">
        <f t="shared" si="1"/>
        <v>33</v>
      </c>
      <c r="B39" s="52" t="s">
        <v>184</v>
      </c>
      <c r="C39" s="51" t="s">
        <v>185</v>
      </c>
      <c r="D39" s="49" t="s">
        <v>187</v>
      </c>
      <c r="E39" s="13" t="s">
        <v>64</v>
      </c>
      <c r="F39" s="12" t="s">
        <v>186</v>
      </c>
      <c r="G39" s="14">
        <v>45.05</v>
      </c>
      <c r="H39" s="14">
        <v>45.05</v>
      </c>
      <c r="I39" s="14">
        <v>45.05</v>
      </c>
      <c r="J39" s="14"/>
      <c r="K39" s="14"/>
      <c r="L39" s="14"/>
      <c r="M39" s="14"/>
      <c r="N39" s="10" t="s">
        <v>102</v>
      </c>
      <c r="O39" s="10" t="s">
        <v>74</v>
      </c>
      <c r="P39" s="11" t="s">
        <v>100</v>
      </c>
    </row>
    <row r="40" spans="1:16" ht="63" customHeight="1">
      <c r="A40" s="16">
        <f t="shared" si="1"/>
        <v>34</v>
      </c>
      <c r="B40" s="52" t="s">
        <v>188</v>
      </c>
      <c r="C40" s="51" t="s">
        <v>189</v>
      </c>
      <c r="D40" s="49" t="s">
        <v>191</v>
      </c>
      <c r="E40" s="13" t="s">
        <v>64</v>
      </c>
      <c r="F40" s="50" t="s">
        <v>190</v>
      </c>
      <c r="G40" s="14">
        <v>99.37</v>
      </c>
      <c r="H40" s="14">
        <v>99.37</v>
      </c>
      <c r="I40" s="14">
        <v>99.37</v>
      </c>
      <c r="J40" s="14"/>
      <c r="K40" s="14"/>
      <c r="L40" s="14"/>
      <c r="M40" s="14"/>
      <c r="N40" s="10" t="s">
        <v>102</v>
      </c>
      <c r="O40" s="10" t="s">
        <v>74</v>
      </c>
      <c r="P40" s="11" t="s">
        <v>100</v>
      </c>
    </row>
    <row r="41" spans="1:16" ht="63" customHeight="1">
      <c r="A41" s="16">
        <f t="shared" si="1"/>
        <v>35</v>
      </c>
      <c r="B41" s="16" t="s">
        <v>101</v>
      </c>
      <c r="C41" s="48" t="s">
        <v>192</v>
      </c>
      <c r="D41" s="49" t="s">
        <v>193</v>
      </c>
      <c r="E41" s="13" t="s">
        <v>64</v>
      </c>
      <c r="F41" s="12" t="s">
        <v>194</v>
      </c>
      <c r="G41" s="14">
        <v>505</v>
      </c>
      <c r="H41" s="14">
        <v>505</v>
      </c>
      <c r="I41" s="14">
        <v>505</v>
      </c>
      <c r="J41" s="14"/>
      <c r="K41" s="14"/>
      <c r="L41" s="14"/>
      <c r="M41" s="14"/>
      <c r="N41" s="10" t="s">
        <v>102</v>
      </c>
      <c r="O41" s="10" t="s">
        <v>74</v>
      </c>
      <c r="P41" s="11" t="s">
        <v>100</v>
      </c>
    </row>
    <row r="42" spans="1:16" ht="58.5" customHeight="1">
      <c r="A42" s="68" t="s">
        <v>103</v>
      </c>
      <c r="B42" s="68"/>
      <c r="C42" s="68"/>
      <c r="D42" s="69"/>
      <c r="E42" s="70"/>
      <c r="F42" s="69"/>
      <c r="G42" s="13">
        <f aca="true" t="shared" si="2" ref="G42:M42">SUM(G14:G41)</f>
        <v>1642</v>
      </c>
      <c r="H42" s="13">
        <f t="shared" si="2"/>
        <v>1642</v>
      </c>
      <c r="I42" s="13">
        <f t="shared" si="2"/>
        <v>1642</v>
      </c>
      <c r="J42" s="13">
        <f t="shared" si="2"/>
        <v>0</v>
      </c>
      <c r="K42" s="13">
        <f t="shared" si="2"/>
        <v>0</v>
      </c>
      <c r="L42" s="13">
        <f t="shared" si="2"/>
        <v>0</v>
      </c>
      <c r="M42" s="13">
        <f t="shared" si="2"/>
        <v>0</v>
      </c>
      <c r="N42" s="10"/>
      <c r="O42" s="11"/>
      <c r="P42" s="10"/>
    </row>
    <row r="43" spans="1:16" ht="25.5" customHeight="1">
      <c r="A43" s="68" t="s">
        <v>104</v>
      </c>
      <c r="B43" s="68"/>
      <c r="C43" s="68"/>
      <c r="D43" s="69"/>
      <c r="E43" s="70"/>
      <c r="F43" s="69"/>
      <c r="G43" s="17">
        <f aca="true" t="shared" si="3" ref="G43:M43">G42+G13</f>
        <v>4741.95</v>
      </c>
      <c r="H43" s="17">
        <f t="shared" si="3"/>
        <v>4540.67</v>
      </c>
      <c r="I43" s="17">
        <f t="shared" si="3"/>
        <v>1800</v>
      </c>
      <c r="J43" s="17">
        <f t="shared" si="3"/>
        <v>2740.67</v>
      </c>
      <c r="K43" s="17">
        <f t="shared" si="3"/>
        <v>0</v>
      </c>
      <c r="L43" s="17">
        <f t="shared" si="3"/>
        <v>0</v>
      </c>
      <c r="M43" s="17">
        <f t="shared" si="3"/>
        <v>201.28</v>
      </c>
      <c r="N43" s="10"/>
      <c r="O43" s="11"/>
      <c r="P43" s="10"/>
    </row>
  </sheetData>
  <sheetProtection/>
  <mergeCells count="18">
    <mergeCell ref="O3:O5"/>
    <mergeCell ref="P3:P5"/>
    <mergeCell ref="A43:F43"/>
    <mergeCell ref="A3:A5"/>
    <mergeCell ref="B3:B5"/>
    <mergeCell ref="C3:C5"/>
    <mergeCell ref="D3:D5"/>
    <mergeCell ref="E3:E5"/>
    <mergeCell ref="A1:B1"/>
    <mergeCell ref="A2:P2"/>
    <mergeCell ref="G3:M3"/>
    <mergeCell ref="H4:L4"/>
    <mergeCell ref="A13:F13"/>
    <mergeCell ref="A42:F42"/>
    <mergeCell ref="F3:F5"/>
    <mergeCell ref="G4:G5"/>
    <mergeCell ref="M4:M5"/>
    <mergeCell ref="N3:N5"/>
  </mergeCells>
  <printOptions horizontalCentered="1"/>
  <pageMargins left="0.5902777777777778" right="0.5902777777777778" top="0.7909722222222222" bottom="0.7909722222222222" header="0.5118055555555555" footer="0.6298611111111111"/>
  <pageSetup fitToHeight="0" fitToWidth="1" horizontalDpi="600" verticalDpi="600" orientation="landscape" paperSize="9" scale="63" r:id="rId2"/>
  <headerFooter>
    <oddFooter>&amp;C&amp;9第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朱东</cp:lastModifiedBy>
  <cp:lastPrinted>2021-11-19T03:24:37Z</cp:lastPrinted>
  <dcterms:created xsi:type="dcterms:W3CDTF">2017-03-01T07:46:20Z</dcterms:created>
  <dcterms:modified xsi:type="dcterms:W3CDTF">2021-12-20T02:21:52Z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713B6EA7CC144DF6AD22983E8C0E15BF</vt:lpwstr>
  </property>
</Properties>
</file>