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项目明细" sheetId="2" r:id="rId1"/>
  </sheets>
  <definedNames>
    <definedName name="_xlnm._FilterDatabase" localSheetId="0" hidden="1">项目明细!$A$4:$Q$201</definedName>
    <definedName name="_xlnm.Print_Area" localSheetId="0">项目明细!$A$1:$O$202</definedName>
    <definedName name="_xlnm.Print_Titles" localSheetId="0">项目明细!$1:$4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<sst xmlns="http://schemas.openxmlformats.org/spreadsheetml/2006/main" count="1643" uniqueCount="799">
  <si>
    <t>镇安县2022年已完成项目台账</t>
  </si>
  <si>
    <t>序号</t>
  </si>
  <si>
    <t>项目名称</t>
  </si>
  <si>
    <t>实施地点</t>
  </si>
  <si>
    <t>建设内容</t>
  </si>
  <si>
    <t>建设
期限</t>
  </si>
  <si>
    <t>预期效益</t>
  </si>
  <si>
    <t>资金投入（万元）</t>
  </si>
  <si>
    <t>项目实施单位</t>
  </si>
  <si>
    <t>项目类别</t>
  </si>
  <si>
    <t>资金类别</t>
  </si>
  <si>
    <t>是否贫困村</t>
  </si>
  <si>
    <t>合计</t>
  </si>
  <si>
    <t>财政资金（万元）</t>
  </si>
  <si>
    <t>其他资金
（万元）</t>
  </si>
  <si>
    <t>小计</t>
  </si>
  <si>
    <t>中央</t>
  </si>
  <si>
    <t>省级</t>
  </si>
  <si>
    <t>市级</t>
  </si>
  <si>
    <t>县级</t>
  </si>
  <si>
    <t>镇安县旬河水乡罗家营乡村振兴示范区项目（续建）</t>
  </si>
  <si>
    <t>月河镇罗家营村</t>
  </si>
  <si>
    <t>实施水杂果园80亩、板栗园200亩、油菜500亩土地治理、果园改造，配套产业路附属设施及环境整治，资产确权到村</t>
  </si>
  <si>
    <t>1月-6月</t>
  </si>
  <si>
    <t>通过项目实施，改善示范区内整体环境面貌，带动周边89户306人参与务工，其中脱贫户及监测户10户22人，户均增收1500元左右</t>
  </si>
  <si>
    <t>乡村振兴局</t>
  </si>
  <si>
    <t>产业发展</t>
  </si>
  <si>
    <t>乡村振兴</t>
  </si>
  <si>
    <t>否</t>
  </si>
  <si>
    <t>2022年小额贷款贴息项目</t>
  </si>
  <si>
    <t>镇安县</t>
  </si>
  <si>
    <t>主要用于脱贫户、监测户2022年扶贫小额贷款和互助资金借款贴息,贴息标准按同期贷款市场报价利率（LPR）执行。</t>
  </si>
  <si>
    <t>1月-12月</t>
  </si>
  <si>
    <t>补贴1011户脱贫户、监测户扶贫贷款利息，解决其产业发展资金短缺问题</t>
  </si>
  <si>
    <t>12月21日前完成</t>
  </si>
  <si>
    <t>茅坪回族镇腰庄河村板栗核桃产业园项目</t>
  </si>
  <si>
    <t>茅坪回族镇腰庄河村</t>
  </si>
  <si>
    <t>板栗核桃产业园配套硬化产业路3.38公里，标准为3.5米宽，厚18厘米。资产确权到村。</t>
  </si>
  <si>
    <t>带动64户，其中脱贫户及监测户12户，发展板栗核桃产业，户均增收1500元</t>
  </si>
  <si>
    <t>是</t>
  </si>
  <si>
    <t>达仁镇丽光村魔芋产业园项目</t>
  </si>
  <si>
    <t>达仁镇丽光村</t>
  </si>
  <si>
    <t>魔芋产业园配套产业路2.29公里路基处理及硬化，硬化3.5米宽，厚18厘米。资产确权到村。</t>
  </si>
  <si>
    <t>带动152户，其中脱贫户及监测户37户，发展魔芋产业，户均增收1800元</t>
  </si>
  <si>
    <t>高峰镇渔坪村板栗核桃产业园项目</t>
  </si>
  <si>
    <t>高峰镇渔坪村</t>
  </si>
  <si>
    <t>板栗核桃产业园配套产业路全长2公里，硬化3.5米宽，厚18厘米。资产确权到村。</t>
  </si>
  <si>
    <t>带动37户，其中脱贫户及监测户11户，发展板栗核桃产业，户均增收1000元</t>
  </si>
  <si>
    <t>米粮镇树坪村烤烟产业园项目</t>
  </si>
  <si>
    <t>米粮镇树坪村</t>
  </si>
  <si>
    <t>烤烟产业园配套产业路1.53公，硬化3.5米宽，厚18厘米。资产确权到村。</t>
  </si>
  <si>
    <t>带动73户，其中脱贫户及监测户24户，发展烤烟产业，户均增收2000元</t>
  </si>
  <si>
    <t>回龙镇万寿村烤烟产业园项目</t>
  </si>
  <si>
    <t>回龙镇万寿村</t>
  </si>
  <si>
    <t>烤烟产业园配套3.52公里水泥路硬化，路面宽3.5米，厚18厘米，每500米修建一处错车道。资产确权到村。</t>
  </si>
  <si>
    <t>带动53户，其中脱贫户及监测户18户，发展烤烟产业，户均增收1900元</t>
  </si>
  <si>
    <t>云盖寺镇西华村食用菌产业园项目</t>
  </si>
  <si>
    <t>云盖寺镇西华村</t>
  </si>
  <si>
    <t>食用菌产业园配套产业路1.5公里，硬化3.5米宽，厚18厘米。资产确权到村。</t>
  </si>
  <si>
    <t>带动91户，其中脱贫户及监测户30户，发展食用菌产业，户均增收1300元</t>
  </si>
  <si>
    <t>西口回族镇聂家沟村中药材产业园项目</t>
  </si>
  <si>
    <t>西口回族镇聂家沟村</t>
  </si>
  <si>
    <t>中药材产业园配套产业路修复硬化，班玉芳屋门前至班智水房后0.996公里，路面修复800米，弯道加宽5处，硬化3.5米宽，厚18厘米，产权确权到聂家沟村。</t>
  </si>
  <si>
    <t>促进中药及种植业发展，带动农户24户113人，其中脱贫户5户18人，发展中药材产业，户均增收1000元</t>
  </si>
  <si>
    <t>月河镇黄土岭村中药材产业园项目</t>
  </si>
  <si>
    <t>月河镇黄土岭村</t>
  </si>
  <si>
    <t>中药材产业园配套产业路2.53公里，硬化3.5米宽，厚18厘米。资产确权到村。</t>
  </si>
  <si>
    <t>带动42户，其中脱贫户及监测户11户，发展中药材产业，户均增收1500元</t>
  </si>
  <si>
    <t>回龙镇宏丰村食用菌产业园项目</t>
  </si>
  <si>
    <t>回龙镇宏丰村</t>
  </si>
  <si>
    <t>食用菌产业园配套产业路3.56公里，硬化3.5米宽，厚18厘米。资产确权到村。</t>
  </si>
  <si>
    <t>带动50户，其中脱贫户及监测户14户，发展食用菌产业，户均增收1300元</t>
  </si>
  <si>
    <t>2022年红仁核桃、稀有品种核桃基地建设项目</t>
  </si>
  <si>
    <t>红仁核桃建园3050亩，涉及14个镇办32个村，建设庙沟镇三联村美国薄壳山核桃（品种碧耕源）引种试验示范园50亩,造林成活率达到85%以上</t>
  </si>
  <si>
    <t>1月-9月</t>
  </si>
  <si>
    <t>受益农户1134户4312人，其中脱贫户（监测户）468户1750人，可带动510余名当地劳动力转移就业收入60.06万元</t>
  </si>
  <si>
    <t>林业局</t>
  </si>
  <si>
    <t>2022年15个示范村脱贫户板栗核桃科管及品牌认证推广项目</t>
  </si>
  <si>
    <t>中合村、宏丰村、新联村、庙沟村、光明村、茅坪村、青树村、正河村、乡中村、桃园村、象园村、朝阳村、罗家营村、蒿坪村、西华村15个示范村，镇安县板栗产业协会、陕西合曼农业科技有限公司</t>
  </si>
  <si>
    <t>156.44万元用于实施永乐街道办中合村、回龙镇宏丰村、铁厂镇新联村、大坪镇庙沟村、米粮镇光明村、茅坪回族镇茅坪村、西口回族镇青树村、高峰镇正河村、青铜关镇乡中村、柴坪镇桃园村、达仁镇象园村、木王镇朝阳村、月河镇罗家营村、庙沟镇蒿坪村、云盖寺镇西华村15个乡村振兴示范村1988户脱贫户（监测户）10429.5亩（板栗6561.2亩、核桃3868.3亩）板栗核桃自主科管，对验收合格的农户进行管护补助；1.84万元给15个示范村每个村配发2套修剪防虫工具。利用中省财政衔接资金50.00万元对镇安板栗产业协会、陕西合曼农业科技有限公司板栗品牌认证推广项目进行补助。</t>
  </si>
  <si>
    <t>受益1988户脱贫户（监测户）6685人，亩均收入500元。</t>
  </si>
  <si>
    <t>2022年中药材及油用牡丹种植项目</t>
  </si>
  <si>
    <t>镇安县15个镇办</t>
  </si>
  <si>
    <t>投资137.75万元扶持15个镇办脱贫户（监测户）2022年新发展中药材种植3443.7亩；投资62.25万元对带动脱贫户（监测户）10户以上发展中药材产业增收的龙头企业、农民专业合作社、家庭农场、村集体经济组织等经营主体进行扶持；投资50万元对高峰镇银坪村、青山村、渔坪村集中连片的油用牡丹保存面积2094亩进行抚育管护</t>
  </si>
  <si>
    <t>全县15个镇（办）2022年新发展的中药材种植可带动1740户脱贫户（监测户）6452人增收，亩均收入1000元，另外，扶持10-15个经营主体，预计带动脱贫户、监测户300户，户均收入2000元；高峰镇2094亩油用牡丹抚育管护可带动脱贫户（监测户）80户300人增收，亩均收入500元；</t>
  </si>
  <si>
    <t>西口回族镇东庄村中药材产业园项目</t>
  </si>
  <si>
    <t>西口回族镇东庄村、宝石村</t>
  </si>
  <si>
    <t>中药材产业园配套0.456公里产业路修复（18cm水泥混凝土面层600㎡；18cm无结合料粒料基层600㎡；移栽波形梁护栏72m；修补波形梁护栏40m），确权到村集体。</t>
  </si>
  <si>
    <t>带动400户，其中脱贫户229户、监测户22户，发展中药材、魔芋产业，户均增收580元。</t>
  </si>
  <si>
    <t>交通局</t>
  </si>
  <si>
    <t>永乐街道办杏树坡村核桃产业园项目</t>
  </si>
  <si>
    <t>永乐街道办杏树坡村</t>
  </si>
  <si>
    <t>杏树坡村核桃产业园配套2.897公里产业路修复（清塌方14056.7m³；挖土方3744m³；挖石方578m³；填方2776.3m³；M7.5浆砌片石挡墙17554.1m³；天然砂砾换填1707.6m³；18cm水泥混凝土面层2786.9㎡；18cm无结合料粒料基层2786.9㎡；挖除18cm水泥混凝土面层2702㎡；挖除18cm风华碎石混合料基层2224.5㎡；1-0.75米钢筋混凝土圆管涵2道；1-1.0米钢筋混凝土圆管涵1道；1-4.0米钢筋混凝土盖板涵1道；移栽波形梁884m；修复波形梁860m），确权到村集体。</t>
  </si>
  <si>
    <t>带动379户，其中脱贫户121户、监测户11户，发展核桃、中药材、食用菌产业，户均增收860元。</t>
  </si>
  <si>
    <t>永乐街道办木园村中药材产业园项目</t>
  </si>
  <si>
    <t>永乐街道办木园村</t>
  </si>
  <si>
    <t>木园村中药材产业园配套0.651公里产业路修复（填方970m³；M7.5浆砌片石3440.8m³；18cm水泥混凝土面层435.5m2；18cm无结合料粒料基层435.5m2；挖除18cm水泥混凝土面层435.5m2），确权到村集体。</t>
  </si>
  <si>
    <t>带动509户，其中脱贫户149户、监测户4户，发展中药材、水杂果、食用菌产业，户均增收640元。</t>
  </si>
  <si>
    <t>达仁镇春光村茶叶产业园项目</t>
  </si>
  <si>
    <t>达仁镇春光村</t>
  </si>
  <si>
    <t>春光村茶叶产业园配套0.326公里产业路修复（清塌方330.4m³；M7.5浆砌片石4551.7m³；填方1905.8m³；18cm水泥混凝土面层366.5㎡；18cm无结合料粒料基层346.5㎡；挖除18cm水泥混凝土面层366.5㎡），确权到村集体。</t>
  </si>
  <si>
    <t>带动528户，其中脱贫户171户、监测户27户，发展茶叶、魔芋产业，户均增收800元。</t>
  </si>
  <si>
    <t>青铜关镇月星村蚕桑产业园项目</t>
  </si>
  <si>
    <t>青铜关镇月星村</t>
  </si>
  <si>
    <t>月星村蚕桑产业园配套0.885公里产业路修复（清塌方5375.4m³，M7.5浆砌片石6551.7m³；填方2733.8m³；18cm水泥混凝土面层750㎡；18cm无结合料粒料基层7605㎡），确权到村集体。</t>
  </si>
  <si>
    <t>带动339户，其中脱贫户117户、监测户8户，发展蚕桑、中药材、食用菌产业，户均增收680元。</t>
  </si>
  <si>
    <t>铁厂镇西沟口村核桃产业园项目</t>
  </si>
  <si>
    <t>铁厂镇西沟口村</t>
  </si>
  <si>
    <t>西沟口村核桃产业园配套0.546公里产业路修复（填方925m³；M7.5浆砌片石挡墙2293.5m³；C15片石混凝土护坦295.6m³；18cm水泥混凝土面层379㎡；18cm无结合料粒料基层413㎡；挖除18cm水泥混凝土面层379㎡；挖除18cm风华碎石混合料基层187㎡；1-0.75米钢筋混凝土圆管涵1道；移栽波形梁24m；修复波形梁208m；薄壁式混凝土护栏1.86m³），确权到村集体。</t>
  </si>
  <si>
    <t>带动538户，其中脱贫户259户、监测户6户，发展蚕桑、核桃、食用菌产业，户均增收880元。</t>
  </si>
  <si>
    <t>大坪镇园山村中药材产业园项目</t>
  </si>
  <si>
    <t>大坪镇园山村</t>
  </si>
  <si>
    <t>大坪镇园山村中药材产业园配套6.8公里产业路建设（路基清表1550.4㎡；回填石渣1253.1m³；挖土方7212.3m³；挖石方2550m³；填方1647.8m³；换填288m³；M7.5浆砌片石挡墙936.2m³；15cm水泥混凝土面层9830㎡；15cm无结合料粒料基层12645㎡；18cm砂石路面1307㎡；横向排水管120m；涵洞18道；新建1-16米预应力空心板桥梁一座；加固2-9米钢筋混凝土桥梁一座），确权到村集体。</t>
  </si>
  <si>
    <t xml:space="preserve">带动390户，其中脱贫户92户、监测户6户，发展中药材、食用菌产业，户均增收630元。
</t>
  </si>
  <si>
    <t>春光村茶叶产业园配套0.045公里产业路修复（C25素混凝土170.9m³；C30混凝土36m³；D200圆管52m；M7.5浆砌片石703m³；Φ20钢筋2394.5kg；Φ25钢筋166.6kg；Φ10钢筋222.5kg；天然砂砾回填320m³；单圆柱标志2块；挖基1260m³；M7.5浆砌片石八字墙191m³；C15片石混凝土八字墙121.5m³；），确权到村集体。</t>
  </si>
  <si>
    <t xml:space="preserve">带动528户，其中脱贫户171户、监测户27户，发展板栗、茶叶、魔芋产业，户均增收1000元，
</t>
  </si>
  <si>
    <t>镇安县兰花产业园建设项目（续建）</t>
  </si>
  <si>
    <t>高峰镇正河村</t>
  </si>
  <si>
    <t>建设兰花生产基地20亩，新修产业路520米，砖铺产业路200米，生产步道95米，建设生态大棚4座（合计：7720m²），兰花大棚提升2000平方米、污水管网保护工程480米，电缆埋设320米，供水管网250米，场地围护550米，产权归属镇安县国投公司,确权到集体经济。</t>
  </si>
  <si>
    <t>1月-8月</t>
  </si>
  <si>
    <t>建成后园区兰花种植总规模将达到100万盆，产值达到2亿元，年实现交易额5000万元，通过折股量化、入股分红联农带农模式，增加就业1200人，带动当地595户群众增收，其中脱贫户、监测户82户120人，户均1000元。</t>
  </si>
  <si>
    <t>农业农村局</t>
  </si>
  <si>
    <t>12月25日前完成</t>
  </si>
  <si>
    <t>镇安县岭鸿生态·程家川稻渔养殖综合体项目（续建）</t>
  </si>
  <si>
    <t>西口回族镇岭沟村、青树村</t>
  </si>
  <si>
    <t>改造提升岭沟村一组、二组、三组产业路3.2公里，栽植基本绿化苗木；改造提升辛家凹至原程家中学产业路250米；改造提升公共厕所3座；在岭沟村二组杨家沟建设岭沟贡米种质资源开发和保护基地20亩，修建进排水设施100余米和田间生产道路800余米，安装围栏600米；在青树村二组柳皮沟为100万袋木耳基地新建200立方蓄水池及配套设施；对岭沟村二组排水渠进行治理400米，渠沿修建1.5米宽生产步道；对青树村十组韩家沟口6亩下湿地、部分水塘回填治理，改造为高标准农田。项目形成的经营性资产确权到镇，公益性资产确权到村。</t>
  </si>
  <si>
    <t>建设贡米种质资源开发和保护基地20亩，能有效促进当地稻米产业发展，带动当地农户100人开展劳务增收，月平均增收1500元。促进稻米产业发展年盈利增收50万元。改造提升产业路3.45公里、公共厕所3个，新建200立方蓄水池及配套设施，治理排水渠400米，农田整治6亩，极大方便了园区及周边群众生产生活，促进稻米、食用菌、水产养殖等产业提质增效，有效带动150人劳务增收，月平均增收1500元。促进食用菌产业发展年盈利增收20万元。项目共带动264人增收，其中脱贫户74人，监测户15人，户年均增收18000元。</t>
  </si>
  <si>
    <t>2022年畜牧养殖补助项目（到户补助项目）</t>
  </si>
  <si>
    <t>全年新增养猪1.53万头、养牛0.11万头、养羊0.49万只、养鸡4.83万只，养蜂0.47万箱</t>
  </si>
  <si>
    <t>带动全县15个镇办9503户脱贫户及监测户发展畜牧养殖项目，户均增收3000元。</t>
  </si>
  <si>
    <t>永乐街道办烤烟产业项目</t>
  </si>
  <si>
    <t>山海、金花等村</t>
  </si>
  <si>
    <t>烤房维修40座，烤房建设30座，烟路建设砂石路长7.5km、宽3.5m。烤房、烟路确权到村集体。</t>
  </si>
  <si>
    <t>带动农户158户，脱贫户、监测户95户349人，户均增收1000元。</t>
  </si>
  <si>
    <t>县特产中心</t>
  </si>
  <si>
    <t>米粮镇烤烟产业项目</t>
  </si>
  <si>
    <t>莲池、江西等村</t>
  </si>
  <si>
    <t>烤房维修60座，烤房建设43座，烟路建设砂石路长8.7km、宽3.5m。烤房、烟路确权到村集体。</t>
  </si>
  <si>
    <t>带动农户260户，脱贫户、监测户186户586人，户均增收1000元。</t>
  </si>
  <si>
    <t>青铜关镇烤烟产业项目</t>
  </si>
  <si>
    <t>青梅、乡中等村</t>
  </si>
  <si>
    <t>烤房维修60座，烤房建设41座，烟路建设砂石路长15.4km、宽3.5m。烤房、烟路确权到村集体。</t>
  </si>
  <si>
    <t>带动农户350户，脱贫户、监测户197户380人，户均增收1000元。</t>
  </si>
  <si>
    <t>大坪镇烤烟产业项目</t>
  </si>
  <si>
    <t>龙池、三义等村</t>
  </si>
  <si>
    <t>烤房维修25座，烤房建设23座，烟路建设砂石路长7.4km、宽3.5m。烤房、烟路确权到村集体。</t>
  </si>
  <si>
    <t>带动农户210户，脱贫户、监测户99户338人，户均增收1000元。</t>
  </si>
  <si>
    <t>铁厂镇烤烟产业项目</t>
  </si>
  <si>
    <t>新民、庄河等村</t>
  </si>
  <si>
    <t>烤房维修8座，烤房建设11座，烟路建设砂石路长4.5km、宽3.5m。烤房、烟路确权到村集体。</t>
  </si>
  <si>
    <t>带动农户82户、脱贫户、监测户32户114人，户均增收1000元。</t>
  </si>
  <si>
    <t>高峰镇烤烟产业项目</t>
  </si>
  <si>
    <t>农科、两河等村</t>
  </si>
  <si>
    <t>烤房维修17座，烤房建设15座，烟路建设砂石路长10.1km、宽3.5m。烤房、烟路确权到村集体。</t>
  </si>
  <si>
    <t>带动农户182户、脱贫户、监测户66户236人，户均增收1000元。</t>
  </si>
  <si>
    <t>月河镇烤烟产业项目</t>
  </si>
  <si>
    <t>益兴、罗家营等村</t>
  </si>
  <si>
    <t>烤房维修30座，烤房建设30座，烟路建设砂石路长6.7km、宽3.5m。烤房、烟路确权到村集体。</t>
  </si>
  <si>
    <t>带动农户150、脱贫户、监测户63户211人，户均增收1000元。</t>
  </si>
  <si>
    <t>庙沟镇烤烟产业项目</t>
  </si>
  <si>
    <t>蒿坪、东沟等村</t>
  </si>
  <si>
    <t>烤房维修40座，烤房建设20座，烟路建设砂石路长5.5km、宽3.5m。烤房、烟路确权到村集体。</t>
  </si>
  <si>
    <t>带动农户160户、脱贫户、监测户94户310人，户均增收1000元。</t>
  </si>
  <si>
    <t>柴坪镇烤烟产业项目</t>
  </si>
  <si>
    <t>安坪、金虎等村</t>
  </si>
  <si>
    <t>烤房维修4座，烤房建设4座，烟路建设砂石路长5.6km、宽3.5m。烤房、烟路确权到村集体。</t>
  </si>
  <si>
    <t>带动农户78户、脱贫户、监测户43户168人，户均增收1000元。</t>
  </si>
  <si>
    <t>回龙镇烤烟产业项目</t>
  </si>
  <si>
    <t>万寿、和坪等村</t>
  </si>
  <si>
    <t>烤房维修10座，烤房建设2座。烤房确权到村集体。</t>
  </si>
  <si>
    <t>带动农户15户、脱贫户、监测户12户40人，户均增收1000元。</t>
  </si>
  <si>
    <t>木王镇烤烟产业项目</t>
  </si>
  <si>
    <t>平安等村</t>
  </si>
  <si>
    <t>烤房维修11座，烤房建设8座，烟路建设1.5km。烟路确权到村集体。</t>
  </si>
  <si>
    <t>带动农户10户、脱贫户、监测户7户28人，户均增收1000元。</t>
  </si>
  <si>
    <t>镇安县烤烟育苗项目</t>
  </si>
  <si>
    <t>永乐街道办栗园村</t>
  </si>
  <si>
    <t>育苗7198㎡。</t>
  </si>
  <si>
    <t>带动脱贫户30户80人，户均增收1000元。</t>
  </si>
  <si>
    <t>永乐街道办食用菌产业发展项目</t>
  </si>
  <si>
    <t xml:space="preserve">
中合村</t>
  </si>
  <si>
    <t>镇安县百菇园种植农民专业合作社发展食用菌32.0185万袋；商洛市丰菇源农业科技有限公司发展食用菌2.637万袋,合计香菇34.6555万袋。</t>
  </si>
  <si>
    <t>新增工作岗位50个，带动脱贫户、监测户35户102人发展食用菌产业，户均增收1500元</t>
  </si>
  <si>
    <t>米粮镇食用菌产业发展项目</t>
  </si>
  <si>
    <t xml:space="preserve">东铺村
欢迎村
水峡村
月明村
丰河村
界河村
</t>
  </si>
  <si>
    <t>镇安县米粮镇农创家园种植香菇2.3万袋；镇安县庆达农业发展有限公司种植香菇3.8万袋；镇安县岩昌农业发展有限公司种植木耳12万袋；镇安县诚智农业发展有限公司种植香菇5.2万袋；月明村股份经济合作社种植香菇11.2158万袋；界河村股份经济合作社种植球盖菇3万袋；东埔村股份经济合作社种植香菇17.4237万袋。合计菌袋54.9395万袋.</t>
  </si>
  <si>
    <t>带动脱贫户、监测户82户229人发展食用菌产业，户均增收900元</t>
  </si>
  <si>
    <t>回龙镇食用菌产业发展项目</t>
  </si>
  <si>
    <t xml:space="preserve">
宏丰村
</t>
  </si>
  <si>
    <t>镇安县回龙镇宏丰村股份经济合作社发展食用菌8.23万袋；镇安县瑞通宏达生态农业有限责任公司加强菌种生产制造，购买羊肚菌菌种，年培养加工羊肚菌菌包100万袋；深化种植设施改造，对原有120个香菇种植大棚进行改造；购置羊肚菌生产设备、烘干设备6台（套）；新建冷库500立方米；组织农民技术培训。</t>
  </si>
  <si>
    <t>带动农户110化，脱贫户、监测户45户135人发展食用菌产业，户均增收1500元</t>
  </si>
  <si>
    <t>大坪镇食用菌产业发展项目</t>
  </si>
  <si>
    <t>庙沟村
龙湾村
黑窑沟村
大坪镇政府</t>
  </si>
  <si>
    <t>镇安县大坪镇龙湾村股份经济合作社种植羊肚菌8.32亩；大坪镇龙湾村合作社提升改造213个钢架大棚及配套制棒设施；购置烘干设备；陕西秦亨润农业发展有限公司发展木耳38万袋；镇安县大坪镇龙湾村股份经济合作社发展香菇12.7599万袋。
菌袋合计：59.0799万袋。</t>
  </si>
  <si>
    <t>带动脱贫户、监测户61户178人发展食用菌产业，户均增收900元</t>
  </si>
  <si>
    <t>高峰镇食用菌产业发展项目</t>
  </si>
  <si>
    <t xml:space="preserve">正河村
</t>
  </si>
  <si>
    <t>镇安县原木童种植农民专业合作社发展香菇27.8万袋</t>
  </si>
  <si>
    <t>带动脱贫户、监测户20户58人发展食用菌产业，户均增收900元</t>
  </si>
  <si>
    <t>茅坪回族镇食用菌产业发展项目</t>
  </si>
  <si>
    <t xml:space="preserve">
峰景村
茅坪村
元坪村
腰庄河村
五福村</t>
  </si>
  <si>
    <t>镇安县茅坪回族镇峰景村股份经济合作社种植木耳6万袋；镇安县茅坪回族镇茅坪村股份经济合作社种植木耳16万袋；镇安县盛佳农业发展有限公司种植木耳10万袋；茅坪回族镇腰庄河村股份经济合作社种植木耳5万袋；镇安县金泰福种植专业合作社种植木耳15.2万袋。菌袋合计：52.2万袋。</t>
  </si>
  <si>
    <t>带动脱贫户、监测户47户163人发展食用菌产业，户均增收900元</t>
  </si>
  <si>
    <t>庙沟镇食用菌产业发展项目</t>
  </si>
  <si>
    <t xml:space="preserve">
蒿坪村</t>
  </si>
  <si>
    <t>镇安县博奥种植专业合作社种植羊肚菌5万袋；镇安县庙沟镇蒿坪村股份经济合作社种植羊肚菌8万袋。菌袋合计：13万袋。</t>
  </si>
  <si>
    <t>带动脱贫户、监测户10户32人发展食用菌产业，户均增收900元</t>
  </si>
  <si>
    <t>木王镇食用菌产业发展项目</t>
  </si>
  <si>
    <t xml:space="preserve">坪胜村     米粮寺村 </t>
  </si>
  <si>
    <t>陕西瑞泰恒丰农业发展有限公司种植香菇45万袋，补助22.5万元，购置自动智能烘干设备1台，补助10万元；乐宏斌种植香菇3万袋；樊兴兵种植羊肚菌1万袋；乐息峰种植羊肚菌2万袋；张永沛种植羊肚菌3万袋；陕西瑞泰恒丰农业发展有限公司改造升级50个钢构大棚；恒温养菌室5间；配套提升加工和种植基地的基础设施；香菇生产包装生产线1条。菌袋合计：54万袋。</t>
  </si>
  <si>
    <t>带动脱贫户、监测户38户110人发展食用菌产业，户均增收900元</t>
  </si>
  <si>
    <t>青铜关镇食用菌产业发展项目</t>
  </si>
  <si>
    <t>青梅村</t>
  </si>
  <si>
    <t>镇安县银梅种植专业合作社发展香菇18.8万袋。</t>
  </si>
  <si>
    <t>带动脱贫户、监测户16户35人发展食用菌产业，户均增收900元</t>
  </si>
  <si>
    <t>铁厂镇食用菌产业发展项目</t>
  </si>
  <si>
    <t xml:space="preserve">新民村
姬家河村
西沟口村
新联村
</t>
  </si>
  <si>
    <t>马垚翼种植香菇6万袋；郭昌海种植香菇5.8万袋；雷学平种植香菇5万袋；羊肚菌2万袋；彭义秀种植香菇7.2万袋；程玉林种植香菇4.1万袋；镇安县铁厂镇金雨伞食用菌家庭农场种植香菇10.8万袋；黄朝银种植香菇7万袋。镇安县银昌种植农民专业合作社修建灭菌灶一座；购买拌料机、装袋机、扎口机、灭菌锅炉等菌棒制棒设备一套；购买三轮车、架子床、水泵、烘干机等生产机械。商洛市峰顺安装饰工程有限公司改造产业园排水系统，增加直径200排水管道100米，新建雨水沉井10个；增加大棚遮阴网500平方米；扩建大棚进出通道，硬化路面150平方米；实现产业生产机械化，改善工人生产环境。菌袋合计：47.9万袋。</t>
  </si>
  <si>
    <t>带动脱贫户、监测户74户204人发展食用菌产业，户均增收900元</t>
  </si>
  <si>
    <t>西口回族镇食用菌产业发展项目</t>
  </si>
  <si>
    <t xml:space="preserve">长发村
农丰村
岭沟村
</t>
  </si>
  <si>
    <t>镇安县星辰种植农民专业合作社木耳4.2万袋；镇安县西口回族镇岭沟村股份经济合作社木耳3万袋；镇安县西口回族镇长发村股份经济合作社木耳4万袋。菌袋合计：11.2万袋。</t>
  </si>
  <si>
    <t>带动脱贫户、监测户12户29人发展食用菌产业，户均增收900元</t>
  </si>
  <si>
    <t>云盖寺镇食用菌产业发展项目</t>
  </si>
  <si>
    <t>黑窑沟村
东洞村
岩湾村
西洞村
金钟村
西华村</t>
  </si>
  <si>
    <t xml:space="preserve">镇安县锄禾农业发展有限公司种植茶树菇59.8万袋；镇安县秦绿苑家庭农场种植木耳200万袋，滑子菇20万袋；云盖寺镇西洞村股份经济合作社种植木耳20万袋；镇安县云盖寺镇东洞村股份经济合作社种植木耳20.2万袋；镇安县黑窑沟村股份经济合作社种植木耳30.6万袋；镇安县云盖寺镇金钟村股份经济合作社种植木耳31万袋；镇安县岩湾村股份经济合作社发展香菇18万袋。陕西恒泰乐农业发展有限公司发展毛慈菇母种种植基地6亩及育苗基地15亩；研发毛慈菇种子伴生菌，年产菌种2万袋。菌袋合计：401.6万袋。
</t>
  </si>
  <si>
    <t>带动脱贫户、监测户353户1114人发展食用菌产业，户均增收900元</t>
  </si>
  <si>
    <t>镇安县食用菌产业经营主体发展项目</t>
  </si>
  <si>
    <t>云盖寺镇西华村、永乐街道办中合村</t>
  </si>
  <si>
    <t>镇安县秦绿食品有限公司改造建筑面积1640㎡，建设年加工500吨木耳深加工产品生产线1条，加工塔式种植架10770套、养菌架1040套，改造完成木耳种植基地200亩；陕西永田农业发展有限公司新购置食用菌锅炉，灭菌设备2套，配套菌袋生产设施设备10余台（套），新建-30℃低温速冻冷库一座；并于镇安县高峰镇新建标准化食用菌种植大棚50个，食用菌烘干车间一座。项目补助严格按照《镇安县防止因灾因疫返贫致贫三十条措施》《镇安县实施乡村振兴战略农业产业扶持办法》补助标准执行。</t>
  </si>
  <si>
    <t>带动脱贫户、监测户100户280人发展食用菌产业，户均增收900元</t>
  </si>
  <si>
    <t>镇安县食用菌产业设施设备项目</t>
  </si>
  <si>
    <t>大坪镇庙沟村、云盖寺镇工业园区</t>
  </si>
  <si>
    <t>商洛市丰菇源农业发展有限公司建设4工位全自动生产线、灭菌系统2套、不锈钢灭菌架120套、全自动香菇烘干机1套；陕西瑞通菇星农林科技有限公司年产20万吨食用菌加工包装生产线1条及配套的冷库等。项目补助严格按照《镇安县防止因灾因疫返贫致贫三十条措施》《镇安县实施乡村振兴战略农业产业扶持办法》补助标准执行。</t>
  </si>
  <si>
    <t>带动50户农户150人（其中一般农户27户，脱贫户23户）发展食用菌产业，户均增收900元</t>
  </si>
  <si>
    <t>达仁镇茶叶发展项目</t>
  </si>
  <si>
    <t>达仁镇八个村</t>
  </si>
  <si>
    <t>低产茶园改造10720亩，建茶厂1座，扩建7座；移栽950亩，镇安县老屋场茶叶专业合作社标准化茶园建设项目，镇安县胜松茶业专业合作社2022年茶叶产业项目，镇安县农韵茶叶专业合作社标准化茶园建设项目新建茶厂确权到村集体</t>
  </si>
  <si>
    <t>预期可带动农户688户2145人，脱贫户、监测户980人，人均可增收800元。</t>
  </si>
  <si>
    <t>柴坪镇茶叶发展项目</t>
  </si>
  <si>
    <t>柴坪镇</t>
  </si>
  <si>
    <t>低产茶园改造2000亩，提升改造茶厂1座，新建茶厂中使用乡村振兴形成的固定资产确权到村集体</t>
  </si>
  <si>
    <t>预期可带动农户150户525人，脱贫户、监测户220人，人均可增收800元。</t>
  </si>
  <si>
    <t>月河镇茶叶发展项目</t>
  </si>
  <si>
    <t>月河镇</t>
  </si>
  <si>
    <t>点播400亩，低产茶园改造1000亩，提升改造茶厂1座，新建茶厂中使用乡村振兴形成的固定资产确权到村集体</t>
  </si>
  <si>
    <t>预期可带动农户125户501人，脱贫户、监测户210人，人均可增收800元。</t>
  </si>
  <si>
    <t>青铜关镇茶叶发展项目</t>
  </si>
  <si>
    <t>青铜关镇</t>
  </si>
  <si>
    <t>低产茶园改造500亩</t>
  </si>
  <si>
    <t>预期可带动农户132户528人，脱贫户、监测户290人，人均可增收800元。</t>
  </si>
  <si>
    <t>木王镇茶叶发展项目</t>
  </si>
  <si>
    <t>木王镇</t>
  </si>
  <si>
    <t>预期可带动农户22户104人，脱贫户、监测户58人，人均可增收800元。</t>
  </si>
  <si>
    <t>茶叶溯源基地建设项目</t>
  </si>
  <si>
    <t>柴坪镇余师村、桃园村，青铜关镇乡中村、达仁镇双河村、农光村、象园村</t>
  </si>
  <si>
    <t>柴坪镇桃园村镇安县象园雾芽老旧基地提升改造建设项目，种苗种植及定补植工程、土壤治理工程及茶园管护工程；达仁镇象园村达仁镇象园村茶叶产业扶贫示范基地项目，改造建设100亩标准化观光茶园，加固条田、下桩低剪，新建人行阶梯步道300米，修建安全护栏300米，修建休息凉亭1个，观光长廊70平方米，配套自动化灌溉设施建设，栽种观光行桃树苗400棵点亮工程；青铜镇乡中村新建200亩标准化茶叶种植基地建设项目，新建200亩茶叶基地、修建产业道路1800米、购置农机具灌溉设施18台（套）；达仁镇双河村镇安县康盛茶叶有限公司茶叶种植加工销售一体化项目，新购置揉捻机、提香机、萎调槽等机械设备一套、 低产茶园改造200亩、茶叶产业信息化建设、品牌宣传及茶叶种植培训；柴坪镇余师村镇安县100亩茶叶溯源基地建设项目，建设标准化溯源茶叶基地100亩，修建供采茶人员进出茶园和护理茶园时使用的人行步道，宽约1-2m沙土路3公里100亩溯源茶园基地修剪、清灌、除草；达仁镇农光村镇安县春香园茶叶专业合作社茶叶初制厂设备更新及茶园提升项目，茶叶初制加工厂设备更新、厂房扩建（28平方米）、茶园改造提升500亩、新建茶叶摊凉场地50平方米.</t>
  </si>
  <si>
    <t>预期可带动农户180户550人，带动脱贫户、监测户79户185人，人均可增收800元。</t>
  </si>
  <si>
    <t>米粮镇蚕桑产业项目</t>
  </si>
  <si>
    <t>青泥村、丰河村、月明村</t>
  </si>
  <si>
    <t>小蚕集中共育1166张，蚕具物资补贴</t>
  </si>
  <si>
    <t>带动农户112户，83户脱贫户发展蚕桑产业，户均增收2000元</t>
  </si>
  <si>
    <t>青铜关镇蚕桑产业项目</t>
  </si>
  <si>
    <t>东坪村、丰收村、铜关村</t>
  </si>
  <si>
    <t>小蚕集中共育1100张，蚕具物资补贴</t>
  </si>
  <si>
    <t>带动农户99户，65户脱贫户发展蚕桑产业，户均增收2000元</t>
  </si>
  <si>
    <t>大坪镇蚕桑产业项目</t>
  </si>
  <si>
    <t>庙沟村、旗帜村</t>
  </si>
  <si>
    <t>小蚕集中共育307张，养蚕室750平方米，蚕具物资补贴</t>
  </si>
  <si>
    <t>达仁镇蚕桑产业项目</t>
  </si>
  <si>
    <t>春光村、丽光村、双河村、枫坪村、玉泉村</t>
  </si>
  <si>
    <t>小蚕集中共育3250张，养蚕工厂5768.52平方米，共育室10间，蚕具物资补贴</t>
  </si>
  <si>
    <t>带动农户343户，191脱贫户发展蚕桑产业，户均增收2000元</t>
  </si>
  <si>
    <t>高峰镇蚕桑产业项目</t>
  </si>
  <si>
    <t>青山村</t>
  </si>
  <si>
    <t>小蚕集中共育102张</t>
  </si>
  <si>
    <t>带动农户5户，11户脱贫户发展蚕桑产业，户均增收2000元</t>
  </si>
  <si>
    <t>柴坪镇蚕桑产业项目</t>
  </si>
  <si>
    <t>金虎村、建国村、向阳村、东瓜村、桃园村、石湾村</t>
  </si>
  <si>
    <t>小蚕集中共育2700张，养蚕工厂268.44平方米，蚕具物资补贴</t>
  </si>
  <si>
    <t>带动农170户，191户脱贫户发展蚕桑产业，户均增收2000元</t>
  </si>
  <si>
    <t>木王镇蚕桑产业项目</t>
  </si>
  <si>
    <t>朝阳村</t>
  </si>
  <si>
    <t>小蚕集中共育160张，养蚕工厂720平方米</t>
  </si>
  <si>
    <t>带动农户46户，46户脱贫户发展蚕桑产业，户均增收2000元</t>
  </si>
  <si>
    <t>月河镇蚕桑产业项目</t>
  </si>
  <si>
    <t>先锋村</t>
  </si>
  <si>
    <t>小蚕集中共育100张</t>
  </si>
  <si>
    <t>带动农户23户，4户脱贫户发展蚕桑产业，户均增收2000元</t>
  </si>
  <si>
    <t>庙沟镇蚕桑产业项目</t>
  </si>
  <si>
    <t>蒿坪村、五四村、五一村、三联村、中坪村</t>
  </si>
  <si>
    <t>小蚕集中共育2000张，养蚕工厂911平方米</t>
  </si>
  <si>
    <t>带动农户233户，167户脱贫户发展蚕桑产业，户均增收2000元</t>
  </si>
  <si>
    <t>永乐街道办魔芋产业项目</t>
  </si>
  <si>
    <t>金花村、木园村、栗园村、山海村等</t>
  </si>
  <si>
    <t>新建魔芋439.5亩</t>
  </si>
  <si>
    <t>带动脱贫户、监测户222户665人，户均增收1500元</t>
  </si>
  <si>
    <t>米粮镇魔芋产业项目</t>
  </si>
  <si>
    <t>八一村、水峡村、丰河村、联盟村等</t>
  </si>
  <si>
    <t>新建魔芋689.1亩</t>
  </si>
  <si>
    <t>带动脱贫户、监测户557户1671人，户均增收1500元</t>
  </si>
  <si>
    <t>青铜关镇魔芋产业项目</t>
  </si>
  <si>
    <t>兴隆村、旬河村、阳山村、铜关村等</t>
  </si>
  <si>
    <t>新建魔芋144亩</t>
  </si>
  <si>
    <t>带动脱贫户、监测户104户312人，户均增收1500元</t>
  </si>
  <si>
    <t>茅坪回族镇魔芋产业项目</t>
  </si>
  <si>
    <t>腰庄河村红光村、五福村等</t>
  </si>
  <si>
    <t>新建魔芋59.5亩</t>
  </si>
  <si>
    <t>带动脱贫户、监测户75户225人，户均增收1500元</t>
  </si>
  <si>
    <t>大坪镇魔芋产业项目</t>
  </si>
  <si>
    <t>凤凰村、芋园村、三义村、小河子村等</t>
  </si>
  <si>
    <t>新建魔芋76.6亩</t>
  </si>
  <si>
    <t>带动脱贫户、监测户68户204人，户均增收1500元</t>
  </si>
  <si>
    <t>达仁镇魔芋产业项目</t>
  </si>
  <si>
    <t>春光村、丽光村、枫坪村、双河村等</t>
  </si>
  <si>
    <t>新建魔芋400亩，双河村魔芋基地建设330亩</t>
  </si>
  <si>
    <t>带动脱贫户、监测户285户795人，户均增收1500元</t>
  </si>
  <si>
    <t>柴坪镇魔芋产业项目</t>
  </si>
  <si>
    <t>石湾村、金虎村、和睦村、向阳村等</t>
  </si>
  <si>
    <t>新建魔芋495.8亩</t>
  </si>
  <si>
    <t>带动脱贫户、监测户310户930人，户均增收1500元</t>
  </si>
  <si>
    <t>木王镇魔芋产业项目</t>
  </si>
  <si>
    <t>朝阳村、平安村、坪胜村、长坪村等</t>
  </si>
  <si>
    <t>新建魔芋1141.8亩，魔芋基地建设1100亩</t>
  </si>
  <si>
    <t>带动脱贫户、监测户631户1598人，户均增收1500元</t>
  </si>
  <si>
    <t>月河镇魔芋产业项目</t>
  </si>
  <si>
    <t>先锋村、太白庙村、益兴村、川河村等</t>
  </si>
  <si>
    <t>新建魔280.8亩</t>
  </si>
  <si>
    <t>带动脱贫户、监测户192户576人，户均增收1500元</t>
  </si>
  <si>
    <t>庙沟镇魔芋产业项目</t>
  </si>
  <si>
    <t>中坪村、五四村、三联村等</t>
  </si>
  <si>
    <t>新建魔芋361.2亩</t>
  </si>
  <si>
    <t>带动脱贫户、监测户268户804人，户均增收1500元</t>
  </si>
  <si>
    <t>镇安县魔芋产业经营主体培育项目</t>
  </si>
  <si>
    <t>镇安县大坪镇、木王镇</t>
  </si>
  <si>
    <t>镇安县宁晨农业发展有限公司在木王镇平安村新增芋种基地80亩，新增林下套种魔芋100亩及新增魔芋初加工烘干设备2台，申请补助资金20万元；陕西天池菱钰农业发展有限公司在大坪镇小河子村购置鄂魔芋一号1代种45吨，创建标准魔芋种芋繁殖基地360亩，申请补助资金30万元，项目补助严格按照《镇安县防止因灾因疫返贫致贫三十条措施》《镇安县实施乡村振兴战略农业产业扶持办法》补助标准执行。</t>
  </si>
  <si>
    <t>宁晨公司平安村新增芋种基地项目建设带联农户35户，其中25户农户通过务工收益、10户脱贫户通过土地收益；天池菱钰在小河子村项目联带农户20余户，长期用工30余人，人均增收1000元</t>
  </si>
  <si>
    <t>高峰镇渔坪村大棚蔬菜种植项目</t>
  </si>
  <si>
    <t>渔坪村</t>
  </si>
  <si>
    <t>流转土地5.5亩，建设标准化蔬菜大棚4个；修建灌溉设施，安装电力设备</t>
  </si>
  <si>
    <t>1-12月</t>
  </si>
  <si>
    <t>带动脱贫户、监测户10户，户均增收10000元</t>
  </si>
  <si>
    <t>镇安县5000亩油菜水稻轮作基地建设及产品加工项目</t>
  </si>
  <si>
    <t>月河镇西川、川河、罗家营、先锋、黄土岭等5个村</t>
  </si>
  <si>
    <t>建立油菜水稻轮作基地5200亩，其中：核心示范区200亩、辐射带动区5000亩。修建基地产业路500米，购置轮式拖拉机、旋耕机、秸秆还田机、灌溉设备、除草机、平地机、打浆机等生产和加工设备16台（套）。积极开展“油菜-水稻”轮作技术指导培训。</t>
  </si>
  <si>
    <t>巩固脱贫成果，联带脱贫户51户165人，一般农户500户1500余人，通过土地流转、基地务工、物资补助等措施增加收入，户均增收1000元；以分红、租金等形式向村集体上缴收益，增加村集体收入，实现产业增效、企业壮大和联农带农有机结合，协同发展。</t>
  </si>
  <si>
    <t>2022年少数民族特色产业发展科技创新和成果转化项目</t>
  </si>
  <si>
    <t>西口回族镇、茅坪回族镇</t>
  </si>
  <si>
    <t>加快陕南白山羊种质资源保护，支持1个保种场，优化饲养技术，增加设施设备5台套，优化饲养技术，完善饲草饲料配方，支持1个改良站建设，增加液氮罐2个，输精枪2个，仪器2台，种羊2只，扩建改良室300㎡，推进牛羊良种繁育体系建设，推进牛羊良种繁育体系建设。</t>
  </si>
  <si>
    <t>改良牛50头，改良羊300只，带农益农20人，脱贫户5人、监测户2人，户均增收2000元。</t>
  </si>
  <si>
    <t>2022年少数民族特色产业发展牛羊标准化舍饲养殖和水产养殖提升项目</t>
  </si>
  <si>
    <t>改造和新建标准化圈舍5000㎡，增加饲草饲料加工设备10台套，引进种畜20头只，人工种草2000亩,小龙虾翻塘100亩，更新换氧设备2套,鱼塘安装换氧设备2套。</t>
  </si>
  <si>
    <t>2022年度</t>
  </si>
  <si>
    <t>用于购买设备、改造提升标准化圈舍所补助的资金形成的产权属村集体所有,带动102人增收，其中脱贫户30人、监测户7人发展牛羊养殖项目，户均增收1200元.</t>
  </si>
  <si>
    <t>少数民族80、乡村振兴22</t>
  </si>
  <si>
    <t>2022年少数民族特色产业发展牛羊屠宰和牛羊肉产品深加工项目</t>
  </si>
  <si>
    <t>西口回族镇、茅坪回族镇、永乐街道办</t>
  </si>
  <si>
    <t>改造提升县城牛羊屠宰场，支持企业新增牛羊肉泡馍和水饺生产线1套。西口回族镇聂家沟村牛羊定点屠宰场占地面积665平方米，新修羊圈1间、牛圈1间，改造提升排水系统，确保不造成环境污染。</t>
  </si>
  <si>
    <t>带农益农70人，脱贫户20人，监测户5人，户均增收2400元。</t>
  </si>
  <si>
    <t>2022年少数民族特色产业发展北阳山牌牛羊肉产品溯源体系建设和产品营销项目</t>
  </si>
  <si>
    <t>西口回族镇、茅坪回族镇、西安市、镇安县城</t>
  </si>
  <si>
    <t>在西安创建特色品牌牛羊肉产品旗舰店100㎡，建立产品溯源体系，安装展销设备，安装溯源信息智能设备10套（其中监控设备6套），溯源触摸视频设备1套，实施二维码和农产品合格证制度，建立农产品监管信息系统，在县城创建少数民族特色产品示范店40㎡。</t>
  </si>
  <si>
    <t>带农益农140人，脱贫户45人，监测户10人，户均增收3000元。</t>
  </si>
  <si>
    <t>2022年少数民族特色产业发展品牌建设项目</t>
  </si>
  <si>
    <t>西口回族镇、茅坪回族镇、镇安县城</t>
  </si>
  <si>
    <t>支持我县少数民族企业和合作社加快产品认证，对取得国家级经营品牌的企业和合作社补助5万元，取得省级经营品牌的企业和合作社补助3万元，项目严格按照《镇安县防止因灾因疫返贫致贫三十条措施》《镇安县实施乡村振兴战略农业产业扶持办法》补助标准执行。</t>
  </si>
  <si>
    <t>按照有关文件要求，奖补资金直接到经营主体,带农益农8人，脱贫户2人，户均增收2200元。</t>
  </si>
  <si>
    <t>月河镇黄土岭村村集体经济项目</t>
  </si>
  <si>
    <t>规划建设天麻加工厂一个、占地面积4.3亩，车间占地面积2100平米，年处理天麻3000吨，产权归村集体所有。（新建150吨冷库一个，洗麻机3台、切片机3台、烘干机3台、锅炉3台、装袋机3台、接种箱6台、滑轮车6辆、生产用筐1000个。）</t>
  </si>
  <si>
    <t>带动农户285户，其中脱贫户120户，实现戸均增收3000元</t>
  </si>
  <si>
    <t>西口回族镇石景村华山松产业园项目</t>
  </si>
  <si>
    <t>西口回族镇  
石景村</t>
  </si>
  <si>
    <t>石景村华山松产业园配套产业路，硬化宽3.0 米，长度1.5 公里,厚度18cm，产权确权到石景村。</t>
  </si>
  <si>
    <t>2月-12月</t>
  </si>
  <si>
    <t>促进1500亩华山松产业发展，受益农户29户81人,其中脱贫户13户35人，监测户2户3人，户均年增收2000元。</t>
  </si>
  <si>
    <t>统战部</t>
  </si>
  <si>
    <t>少数民族</t>
  </si>
  <si>
    <t>茅坪回族镇峰景村花椒产业园项目</t>
  </si>
  <si>
    <t>茅坪回族镇峰景村</t>
  </si>
  <si>
    <t>峰景村花椒产业园配套产业路，长2.128公里、宽3米、厚18厘米，确权到村集体。</t>
  </si>
  <si>
    <t>辐射带动发展花椒100亩、香椿100亩，带动农户33户种植花椒、香椿，其中脱贫户16户，户均增收2000元。</t>
  </si>
  <si>
    <t>茅回族镇红光村烤烟产业园项目</t>
  </si>
  <si>
    <t>茅坪回族镇红光村</t>
  </si>
  <si>
    <t>红光村烤烟产业园配套产业路，长1.8公里、宽3.5 米、厚18厘米，确权到村集体。</t>
  </si>
  <si>
    <t>改善635人生产和生活条件，推动烤烟、牧草种植、牛羊养殖、中药材种植4个产业，带动27户种植牧草、中药材、牛羊养殖，其中脱贫户15户，户均增收5000元。</t>
  </si>
  <si>
    <t>发展村级集体经济</t>
  </si>
  <si>
    <t>树坪村</t>
  </si>
  <si>
    <t>拟建项目基本情况：计划投资76万元，其中中央扶持资金50万元，村集体自筹26万元，扩建树坪村就业工厂，在二组河坪建设特色产业（香10万把、表5000袋、蜡烛5万对）加工包装销售区。</t>
  </si>
  <si>
    <t>4月-12月</t>
  </si>
  <si>
    <t>平均带动30人脱贫户和监测户务工，人均增收3000元；受益脱贫人口671人，带动周边72户农户稳定增收。</t>
  </si>
  <si>
    <t>整合资金</t>
  </si>
  <si>
    <t>万寿村</t>
  </si>
  <si>
    <t>拟投资236.4万元，其中村集体自筹186.4万，中央财政资金扶持50万元，在二组阳坡山建成蜜源基地，基地总占土地、林地1000亩，种植拐枣22000株，套种油葵330亩，发展中华蜂养殖400箱。其中购买拐枣、油葵种114.4万元，种蜂、蜂场建设及蜂箱116万元，化肥6万元等。</t>
  </si>
  <si>
    <t>采取村企合作经营模式，由镇安县盛世志扬专业合作社负责经营，平均带动30人脱贫户和监测户务工，人均增收3000元；带动农户50户土地流转收入6.6万元。</t>
  </si>
  <si>
    <t>聂家沟村</t>
  </si>
  <si>
    <t>拟建成博群瑶杭制衣厂，占地面积500平方米，项目投资65万元，资金用于购置缝纫器材100套，25万元，建设厂房500平米，35万元，土地转让金5万元等。</t>
  </si>
  <si>
    <t>项目建成后，形成固定资产，以委托经营模式，平均带动30人脱贫户和监测户务工，人均增收3000元；项目受益户392户15l7人，其中脱贫139户486人，监测户8户39人。</t>
  </si>
  <si>
    <t>丽光村</t>
  </si>
  <si>
    <t>计划新建年加工干茶6吨的茶叶加工厂一处，总投资54.88万元。拟建厂房320平方米，厂区硬化120平方米，电路组装改造，铺设排水管道150米；购买茶叶加工设备6csF一80型高热风杀青机1套，6cLZ18槽理条机3台，6cR一50揉捻机2台，6CCB-100ZD单锅扁茶机4台，6CS50W一5冷却输送机1台，6csp-60瓶式杀青炒干机2台，6CHB-3茶叶烘干机1台，6CCP-110瓶式炒干机1台，6csp-60鲜叶分选机2台，6cxt鲜叶提升机1台、50柴火滚筒杀青机1台、冷却机1台，完成所有设备安装</t>
  </si>
  <si>
    <t>由丽光村股份经济合作社投资筹建，茶厂建成后，委托镇安县泡桐树湾茶叶专业合作社负责经营，平均带动30人脱贫户和监测户务工，人均增收3000元；项目受益户483户1570人，其中脱贫户127户338人，监测户20户75人。</t>
  </si>
  <si>
    <t>腰庄河村</t>
  </si>
  <si>
    <t>为降低投资风险，保障村集体稳定收益，该村按照集体经济发展“固定收益型模式”，将50万元集体经济发展资金入股到县农业龙头企业镇安县雪樱花魔芋制品有限公司，签订入股分红协议，村集体按8%比例分红</t>
  </si>
  <si>
    <t>平均带动30人脱贫户和监测户务工，人均增收3000元；项目受益户20户91人，其中脱贫户116户363人，监测户1户2人。</t>
  </si>
  <si>
    <t>黄土岭村</t>
  </si>
  <si>
    <t>拟投资230万元，其中中央扶持资金50万元，县乡村振兴180万元，建设年加工3000吨天麻初选厂1个。资金用于建设基础设施建设（三通一平），80万元；厂房1500平米，85万元；购买烘干机，洗麻机，切片机，50万元，冷库一座15万元等。</t>
  </si>
  <si>
    <t>项目建成后，按委托经营模式，平均带动30人脱贫户和监测户务工，人均增收3000元；项目受益户338户1247人，其中脱贫户159户461人，监测户3户11人。</t>
  </si>
  <si>
    <t>1. 拟建项目概况：计划建设康养综合体渔业公园：占地36亩，总投资5000万元，中央扶持资金50万，陕西聚元康润农业发展有限公司投资资金4950万元。</t>
  </si>
  <si>
    <t>项目建成后，形成资产确权移交到村集体经济组织，平均带动30人脱贫户和监测户务工，人均增收3000元；项目受益户107户363人，其中脱贫户95户313人，监测户12户50人。</t>
  </si>
  <si>
    <t>银坪村</t>
  </si>
  <si>
    <t>拟建项目概况：计划发展魔芋种植360亩，建设魔芋代餐粉加工厂。魔芋代餐粉加工厂占地20亩，总投资1000万元，申请项目资金50万元，自筹资金950万元。</t>
  </si>
  <si>
    <t>项目建成后，形成资产确权移交到村集体经济组织，平均带动30人脱贫户和监测户务工，人均增收3000元；项目受益户408户1409人，其中脱贫户81户461人，监测户8户21人。</t>
  </si>
  <si>
    <t>石湾村</t>
  </si>
  <si>
    <t>1. 拟于2022年发展投资中药材种植350亩，魔芋种植300亩，采购种苗10.5万元，化肥7.8万元。密植桑园350亩，购买桑树苗15.4万元，化肥9.5万元。扩建板栗园500亩，采购板栗苗7.1万元，化肥费用2.5万元。</t>
  </si>
  <si>
    <t>项目建成后，形成资产确权移交到村集体经济组织，平均带动30人脱贫户和监测户务工，人均增收3000元；项目受益户460户1500人，其中脱贫户231户738人，监测户20户57人。</t>
  </si>
  <si>
    <t>旗帜村</t>
  </si>
  <si>
    <t>（1）连翘种植基地200亩，投资18万元，资金用于购买种苗15万元，购买化肥3万元；（2）对现有桑园150亩进行科管，投资2万元购买化肥。（3）拟组建农机服务队，为镇安县东片区发展烤烟、蚕桑产业及种粮大户土地撂荒复耕提供农机服务，投资30万元购买50马力旋耕机2台、微耕机10台、60型号型挖掘机1台等农机具。项目总投资50万元，项目资金为中央扶持资金。</t>
  </si>
  <si>
    <t>村集体建设管理，农户参与经营，平均带动30人脱贫户和监测户务工，人均增收3000元；项目受益户337户1219人，其中脱贫户115户316人，监测户4户14人。</t>
  </si>
  <si>
    <t>镇安县茶叶精加工及生态茶园建设项目</t>
  </si>
  <si>
    <t>镇安县达仁镇象园村</t>
  </si>
  <si>
    <t>1、购买新品高产茶苗160万株，改造低产茶园500亩
2、新建茶叶精选车间150平方米，加工车间500平方米
3、购买新型光电选茶设备6台套
4、修建茶园灌溉用蓄水池5个800立方米，铺设灌溉管道5000米，生产道路3000米，
5、增加观光茶园配套设施，</t>
  </si>
  <si>
    <t>3月-11月</t>
  </si>
  <si>
    <t>通过茶园流转、务工、就业等，可提高亩产年收益15%，带动脱贫户、监测户39户70人增收，人均年增收5000元。</t>
  </si>
  <si>
    <t>青铜关镇营丰村中药材产业园项目</t>
  </si>
  <si>
    <t>青铜关镇营丰村</t>
  </si>
  <si>
    <t>青铜关镇营丰村中药材产业园配套产业路修复：0.08公里水毁修复（铺设过水路面80米，硬化两端引线73米），确权到村集体。</t>
  </si>
  <si>
    <t>带动284户，其中脱贫户114户、监测户11户发展中药材、烤烟等产业，户均增收1600元。</t>
  </si>
  <si>
    <t>月河镇太白庙村中药材产业园项目</t>
  </si>
  <si>
    <t>月河镇太白庙村</t>
  </si>
  <si>
    <t>太白庙村中药材产业园配套产业路修复：8.523公里水毁修复（清塌方3680.5m³；填方512m³；M7.5浆砌片石2640.5m³；天然砂砾换填64m³；18cm水泥混凝土面层583㎡；18cm无结合料粒料基层583㎡；），确权到村集体。</t>
  </si>
  <si>
    <t>带动298户，其中脱贫户132户、监测户6户发展中药材、板栗等产业，户均增收1200元。</t>
  </si>
  <si>
    <t>大坪镇龙湾村烤烟产业园项目</t>
  </si>
  <si>
    <t>大坪镇龙湾村</t>
  </si>
  <si>
    <t>大坪镇龙湾村烤烟产业园配套产业路修复：1.754公里水毁修复（清塌方87.5m³；填方595.5m³；M7.5浆砌片石4640.5m³；天然砂砾换填64m³；18cm水泥混凝土面层583㎡；18cm无结合料粒料基层583㎡；挖除18cm水泥混凝土面层583㎡；挖除18cm风华碎石混合料基层80㎡；1-4.0米钢筋混凝土盖板涵1道；移栽波形梁484m；修复波形梁64m），确权到村集体。</t>
  </si>
  <si>
    <t>带动258户，其中脱贫户155户、监测户11户发展烤烟、板栗、核桃等产业，户均增收1500元。</t>
  </si>
  <si>
    <t>永乐街道办山海村烤烟产业园项目</t>
  </si>
  <si>
    <t>永乐街道办山海村</t>
  </si>
  <si>
    <t>山海村烤烟产业园配套产业路修复：0.26公里产业路修复（清塌方1348.2m³；M7.5浆砌片石749.2m³；天然砂砾换填86.4m³；18cm水泥混凝土面层144m2；18cm无结合料粒料基层144m2；挖除18cm水泥混凝土面层144m2；挖除18cm风华碎石混合料基层144㎡；1-0.75米钢筋混凝土圆管涵1道；1-1.0米钢筋混凝土圆管涵1道；移栽波形梁44m），确权到村集体。</t>
  </si>
  <si>
    <t>带动394户，其中脱贫户209户监测户13户发展烤烟等产业，户均增收1500元。</t>
  </si>
  <si>
    <t>永乐街道办花甲村中药材产业园项目</t>
  </si>
  <si>
    <t>永乐街道办花甲村</t>
  </si>
  <si>
    <t>花甲村中药材产业园配套产业桥:1-6米现浇矩形板桥梁一座，确权到村集体。</t>
  </si>
  <si>
    <t>带动446户，其中脱贫户161户监测户7户发展中药材、养蜂等产业，户均增收1300元。</t>
  </si>
  <si>
    <t>庙沟镇三联村至五四村蚕桑产业园项目</t>
  </si>
  <si>
    <t>庙沟镇五四村、五一村、三联村</t>
  </si>
  <si>
    <t>五四村、五一村、三联村蚕桑产业园配套产业路修复：0.695公里产业路修复（清塌方495.6m³；M7.5浆砌片石2877.2m³；18cm水泥混凝土面层201㎡；18cm无结合料粒料基层201㎡；挖除18cm水泥混凝土面层201㎡；挖除18cm风华碎石混合料基层94.5㎡；移栽波形梁232m；修复波形梁28m），确权到村集体。</t>
  </si>
  <si>
    <t>带动619户，其中脱贫户178户监测户22户发展蚕桑、烤烟、中药材等产业，户均增收1300元。</t>
  </si>
  <si>
    <t>高峰镇农科村烤烟产业园项目</t>
  </si>
  <si>
    <t>高峰镇农科村</t>
  </si>
  <si>
    <t>农科村烤烟产业园配套产业路修复：1.0公里产业路修复及新修硬化（M7.5浆砌片石840m³；填方82m³；18cm水泥混凝土面层172㎡；18cm无结合料粒料基层115㎡；挖除18cm水泥混凝土面层115㎡；挖除18cm开挖风华碎石混合料基层60㎡；1-1.0米钢筋混凝土圆管涵1道；及路面硬化），确权到村集体。</t>
  </si>
  <si>
    <t>带动278户，其中脱贫户65户、监测户11户发展烤烟等产业，户均增收1600元。</t>
  </si>
  <si>
    <t>良种技术推广、新技术推广项目</t>
  </si>
  <si>
    <t>月河镇西川村、西口回族镇东庄村、高峰镇东岭村、青铜关镇丰收村、大坪镇芋园村、云盖寺镇黑窑沟村、庙坡村、铁厂镇姬家河村、回龙镇回龙村、米粮镇红卫村、丰河村、门里村、水峡村、茅坪回族镇茅坪村、五星村、柴坪镇松柏村、木王镇桂林村、达仁镇双河村、庙沟镇三联村。辐射全县15个镇</t>
  </si>
  <si>
    <t>主要实施大豆玉米带状复合种植，建设市级示范点3个710亩（月河镇西川村、西口回族镇东庄村、高峰镇东岭村）；县级示范点3个450亩（青铜关镇丰收村、大坪镇芋园村、云盖寺镇黑窑沟村）；建镇级示范点4个镇办8个村（永乐街道办事处庙坡村、铁厂镇姬家河村、回龙镇回龙村、米粮镇红卫村、丰河村、门里村、水峡村、西口回族镇东庄村470亩；辐射带动15个镇办大豆玉米带状复合种植3万亩。闲置地复耕复垦1050亩。</t>
  </si>
  <si>
    <t>6月-12月</t>
  </si>
  <si>
    <t>1.全面完成全县3万亩大豆玉米带状复合种植任务、高标准农田建设闲置地1050亩任务。
2.通过大豆玉米带状复合种植目的开展，辐射带动全县大豆玉米种植面积达3万亩，县域平均单产提高到750公斤/亩。全县实现目标总产2.25万吨，产值8500万元。
3.巩固脱贫拓展成果，联带动态监测户230户720余人，通过籽种化肥农机等物化补贴、技术指导服务等措施提高粮食产量，户均增收800元</t>
  </si>
  <si>
    <t>镇安县农业技术服务中心</t>
  </si>
  <si>
    <t>永乐街道办太坪社区乡村旅游项目</t>
  </si>
  <si>
    <t>永乐街道办
太坪社区</t>
  </si>
  <si>
    <t>1.清理河道320米；
2.田园整治30亩、修复灌溉水渠340米；
3.干砌石挡土墙905立方米；
4.村内道路改造提升1970平方米；
5.沿河步道栏杆884米；
6.沿河步桥652.39平方米。
资产确权到村集体。</t>
  </si>
  <si>
    <t>改善51户基础设施条件及人居环境面貌，其中脱贫户35户，重点监测户16户</t>
  </si>
  <si>
    <t>蚕桑产业项目</t>
  </si>
  <si>
    <t>午峪工业集中区</t>
  </si>
  <si>
    <t>改建智能化蚕种催青室和小蚕饲料育共育室，其中智能化蚕种催青室274.16㎡、小蚕饲料育共育室170.45㎡； 2万张蚕种自动化催青设备一套，自动化小蚕共育系统一套，自动化消毒设备一套，技术人员培训。</t>
  </si>
  <si>
    <t>带动蚕农销售蚕茧，增收5640人，其中脱贫户150户525人，监测户70户245人</t>
  </si>
  <si>
    <t>童话磨石沟乡村旅游项目</t>
  </si>
  <si>
    <t>青铜关镇丰收村
柴坪镇安坪村</t>
  </si>
  <si>
    <t>1.青铜关镇丰收村200万元，主要实施村组公路沿线绿化，栽植竹子4万株，栽草2000平方米，竹篱笆4000平方米；改造卫生厕所15个，改造圈舍10个；加固河堤8处980立方米、清理河道5处计5300立方米。
2.柴坪镇安坪村50万元，主要二组4户院落环境整治提升；二组200米巷道硬化及河坝基础处理；庙沟口至土地岭5公里公路沿线绿化。</t>
  </si>
  <si>
    <t>1.改善210户农户生活环境面貌，其中脱贫户51户，重点监测户13户。
2.改善288户农户生活环境面貌，其中脱贫户109户，重点监测户7户。</t>
  </si>
  <si>
    <t>高峰镇兰花产业园配套设施项目</t>
  </si>
  <si>
    <t>主要在项目区周边实施改建农村卫生厕所35户；硬化入户路500米；安装路灯35盏；基本绿化2200平方米等。</t>
  </si>
  <si>
    <t>改善130户农户生产生活条件，其中脱贫户49户，监测户3户。</t>
  </si>
  <si>
    <t>脱贫户及监测户庭院经济项目</t>
  </si>
  <si>
    <t>其中800万元用于实施“五小”（小种植、小养殖、小田园、小加工、小商贸）产业项目，300万元用于“五小”产业项目配套设施建设，重点打造回龙镇、云盖寺镇、高峰镇、3个镇办6个示范村。标准按照《镇安县支持脱贫户和监测户发展“五小”项目的实施方案》执行。</t>
  </si>
  <si>
    <t>通过发展“五小”项目，带动15477户脱贫户和监测户户均增收700元。</t>
  </si>
  <si>
    <t>全县产业园配套设施建设</t>
  </si>
  <si>
    <t>云盖寺镇云镇社区、西华村、青铜关镇旬河村、木王镇月坪村</t>
  </si>
  <si>
    <t>1镇安县云盖寺镇烤烟产业园（云镇村至西华村公路）改建工程项目全长4.709km，其中前3.582公里路基已建成，本次只涉及安防、路面、排水等工程，剩余1.127公里属于新建项目，新建段全线路基宽8m，路面宽6.5m，路面厚度20cm，水泥混凝土路面硬化4.709km，安装波形护栏 4.709km。
2.青铜关镇旬河村板栗、中药材产业园配套设施50万元：4公里园区路改造提升。</t>
  </si>
  <si>
    <t>1.带动烤烟产业发展，改善周边农户1789户5848人生产生活条件，其中监测户25户83人。
2.发展魔芋400亩，核桃500亩，板栗600亩，中药材200亩园区收益群众102余户，其中脱贫户33户89人，监测户4户10人。
3.发展魔芋500亩，收益群众400余户，其中脱贫户67户178人，监测户5户14人。</t>
  </si>
  <si>
    <t>永乐街道办八亩坪村村集体经济项目</t>
  </si>
  <si>
    <t>永乐街道办八亩坪村</t>
  </si>
  <si>
    <t>入股八亩坪村就业工厂（陕西利亚军电气工程有限公司），该工厂主要生产太阳能路灯、景观灯、非标灯、仿古灯、LED灯、雕塑等，年产值在150万元左右。八亩坪村集体通过与该工厂签订入股协议，每年固定分红2万元，协议期3年，协议到期后续签协议或将20万元本金归还村集体重新使用。</t>
  </si>
  <si>
    <t>能带动16户16人在就业工厂务工，年收入增加2万元。同时能带动村集体经济年增收2万元</t>
  </si>
  <si>
    <t>镇安秦绿滑子菇产业标准化建设项目</t>
  </si>
  <si>
    <t>云盖寺镇
西华村</t>
  </si>
  <si>
    <t>1.加强菌种生产制造。建设年产150万袋滑子菇菌包生产线1条；年培养加工滑子菇菌包150万袋。
2.深化种植设施改造。对原有80个木耳种植大棚进改造，实现“一棚两用”，进一步提高农业设施利用效率。
3.开展溯源体系建设。印制滑子菇溯源防伪二维码150万张。
4.优化冷链体系建设。新建冷库200平方米，购置冷链运输车1辆。
5.推动产品包装设计。计划开发鲜滑子菇、盐渍滑子菇和干品滑子菇三个产品，完成相关包装设计的开发，购置产品内外包装袋50万个（套）。
6.开展品牌建设和推广。通过线上线下多种渠道（各类展会、实体店展示、网络平台、扶贫专馆等），进一步加强镇安滑子菇品牌建设，打造镇安食用菌产品品牌。
7.组织农民技术培训。对周边100户农民开展滑子菇种植技术培训。</t>
  </si>
  <si>
    <t>6-12月</t>
  </si>
  <si>
    <t>项目建成后，将进一步完善秦绿公司以木耳为代表的食用菌产业链条，降低企业成本，提升食用菌产品质量，公司年销售总收入将达到3000万元，实现利润600万元，示范带动当地循环经济发展，促进当地产业转型升级。项目可解决长期用工60余人，季节性用工80余人，带动农户130户，其中脱贫户40户年均增收1000元。</t>
  </si>
  <si>
    <t>镇安县天洋华康月河黄土岭年加工3000吨天麻初选厂项目</t>
  </si>
  <si>
    <t>月河镇
黄土岭村</t>
  </si>
  <si>
    <t>项目占地3亩，总建筑面积1950平方米，建设综合房350平方米，清洗车间510平方米，冷库储藏室300平方米，切片车间470平方米，烘干车间320平方米;新建年产3000吨天麻初选生产线一条，购置清洗机2台、蒸煮机台1台、风干去水冷却机1台、输送机4台、切片机8台、提升机2台、提升入料机2台、自动多层烘干机2台，配套建设相关附属设施。</t>
  </si>
  <si>
    <t>项目完成后，公司年加工新鲜天麻3000吨，年可产成品天麻550吨，提供20多个固定就业岗位，带动农户145户，其中52脱贫户，年户均增收1000元以上。</t>
  </si>
  <si>
    <t>月河镇八盘村五味子示范园建设项目</t>
  </si>
  <si>
    <t>月河镇
八盘村</t>
  </si>
  <si>
    <t>建设标准化五味子示范园200亩，其中：栽植水泥桩8000根，购五味子苗80000棵，建设烘干房120平方米，购烘干机组1套、喷灌设备2台、农用喷雾器4台、旋耕机2台。</t>
  </si>
  <si>
    <t>项目达产后，年产五味子20吨，产值160万元，纯收入48万元。项目可带动农户50户，其中脱贫户与监测户18户，户均年可增收3000元以上。</t>
  </si>
  <si>
    <t>米粮镇月明村食用菌产业基地建设项目</t>
  </si>
  <si>
    <t>米粮镇
月明村</t>
  </si>
  <si>
    <t>建设食用菌产业基地30亩，建设灌溉、生产道路等配套基础实施，种植食用菌20万袋；购置菌包生产线1条，采购生产设备设施。</t>
  </si>
  <si>
    <t>项目建成后预计年产值达到150万元以上，带动50户农户，其中脱贫户20户，户均年增收1500元以上。</t>
  </si>
  <si>
    <t>镇安县象园雾芽产能提升建设项目</t>
  </si>
  <si>
    <t>镇安县月河镇</t>
  </si>
  <si>
    <t>1、土壤平整工程。茶苗移栽前对茶园土地进行深翻和平整，在深翻前将豆饼等底肥以一定剂量均匀撒施在地表，然后进行深翻，深翻80cm将底肥均匀混入土中并平整土地。2、种苗购置及定补植工程。引进安吉白茶良种茶苗180万株，规范化建设亩均6000株标准化无性系密植茶园300亩；购置茶叶专用有机肥260吨，根据茶园长势，不同时间段分次施肥，保证茶苗成活率，改善土壤环境，打造茶园适宜小生态。3、茶园管护工程。对新建茶园进行灌溉、施肥、修剪、除草等科管管护，保证茶苗成活率。产权归村集体。</t>
  </si>
  <si>
    <t>带动项目区茶农农户80余户260余人从事茶叶生产工作，其中脱贫户、监测户50户140人，人均可增收2500元。</t>
  </si>
  <si>
    <t>2022年魔芋产业发展提升项目</t>
  </si>
  <si>
    <t>镇安县柴坪镇余师村、木王镇米粮寺村</t>
  </si>
  <si>
    <t>1.保鲜冷链建设：建设地点柴坪镇余师村，新建冷库1个580m3，主要用于贮藏魔芋精粉及其系列加工产品。2.魔芋标准化种植基地建设：建设地点木王镇米粮寺村，建设标准化魔芋种植基地200亩，用于种芋购置、田间管理等。</t>
  </si>
  <si>
    <t>预计带动农户109 户327人，其中脱贫户、监测户50 户150人，户均增收1100元。</t>
  </si>
  <si>
    <t>十里鱼坊及虾塘建设项目</t>
  </si>
  <si>
    <t>西口回族镇青树村</t>
  </si>
  <si>
    <t>1.十里鱼坊30万元。提升鱼塘50亩，鱼苗投放、鱼塘修复加固、配套进水系统、增氧设备2套以上、建设鱼食草晾晒场。提升岭沟贡米加工厂房20间，购置大型剥粒机一台、真空包装机一台、新建20吨冷库一间，种植岭沟贡米200亩，新建蓄水池1000立方米，购买引水管等基础设施。
2.虾塘建设20万元。新建50亩标准化养殖虾塘1个，配套完善排水管网、进排水分家，增加中间排污设施、对池塘边坡高度加高加固，以增加养殖水的深度等辅助设施；配套新建辅助砖生产步道，宽1.8米生产步道共800米。</t>
  </si>
  <si>
    <t>1.带动周边150户周边农户，其中脱贫户70户，户均增收1500元/年。
2.受益农户99户330人，其中脱贫户26户65人。</t>
  </si>
  <si>
    <t>回龙镇双龙村水杂果园建设项目</t>
  </si>
  <si>
    <t>回龙镇
双龙村</t>
  </si>
  <si>
    <t>1、新建水杂果园综合体二期，建设优质标准化水杂果园230亩；
2、新建水杂果环境智能控制系统及配套设施；
3、新建水杂果护栏2500米；
4、水杂果园林下套种魔芋100亩；
5、采摘人行步道1500米。</t>
  </si>
  <si>
    <t>预计年收入100万元左右，带动本村农户46户，其中脱贫户和监测户13户，群众通过园内就近劳务得酬金，土地流转得租金，户均年增收3000元。</t>
  </si>
  <si>
    <t>木王镇米粮寺村5000吨黄颡鱼养殖基地项目</t>
  </si>
  <si>
    <t>木王镇
米粮寺村</t>
  </si>
  <si>
    <r>
      <rPr>
        <sz val="10"/>
        <rFont val="宋体"/>
        <charset val="134"/>
        <scheme val="minor"/>
      </rPr>
      <t xml:space="preserve">   1.新修截渗坝1座、蓄水池1座（300m</t>
    </r>
    <r>
      <rPr>
        <vertAlign val="superscript"/>
        <sz val="10"/>
        <rFont val="宋体"/>
        <charset val="134"/>
        <scheme val="minor"/>
      </rPr>
      <t>3</t>
    </r>
    <r>
      <rPr>
        <sz val="10"/>
        <rFont val="宋体"/>
        <charset val="134"/>
        <scheme val="minor"/>
      </rPr>
      <t>），埋设输水管道6.1公里（PEΦ200）；
   2.新修硬化道路0.7公里（宽6米）。其中：完成新修M7.5浆砌石挡墙长220米，砌石780立方米；
   3.通过完善配套基地工程设施，打造黄颡鱼与鲈鱼孵化、养殖、采集、产销为一体的产业示范观光基地。产权归村集体。</t>
    </r>
  </si>
  <si>
    <t xml:space="preserve">     项目建成后，可辐射新增农田灌溉面积180亩，预计亩增产100公斤；同时解决了耕作不便、运输不畅的问题。通过示范引领，推进我县水产养殖业向高产、高效、优质方向发展，增添农业养殖技术指导，旅游观光看点，增加农户务工收入，直接带动周边农户352户增收，其中：脱贫户200户，户均增收3000元/年。</t>
  </si>
  <si>
    <t>茅坪回族镇五福村乡村旅游项目</t>
  </si>
  <si>
    <t>茅坪回族镇五福村</t>
  </si>
  <si>
    <t>实施河道治理3000米，补栽树木100棵，硬化入户路1500平方米，翻砌石坎300米，安装铁栅栏350米，安装路灯20盏，改厕6户，改圈10户等。资产确权到村集体。</t>
  </si>
  <si>
    <t>通过人居环境整治可有效改善群众生产生活条件，改变村容村貌。受益农户150余户490人，其中：脱贫户82户245人、监测户6户19人生产生活条件。</t>
  </si>
  <si>
    <t>西口回族镇长发村华山松产业园项目</t>
  </si>
  <si>
    <t>西口回族镇长发村</t>
  </si>
  <si>
    <t>华山松产业园配套产业路硬化2.168公里，宽度3.5米，厚18厘米。资产确权到村。</t>
  </si>
  <si>
    <t>带动27户96人脱贫户发展华山松、中药材等产业，户均增收1500元。</t>
  </si>
  <si>
    <t>米粮镇丰河村一组烤烟产业园项目</t>
  </si>
  <si>
    <t>米粮镇丰河村</t>
  </si>
  <si>
    <t>烤烟产业园配套产业路硬化1公里，宽3.5 米，18cm水泥混凝土面层，18cm无结合料粒基层。确权到村集体。</t>
  </si>
  <si>
    <t>带动农户312人，其中： 脱贫户65人, 监测户2人发展烤烟、食用菌、蚕桑等产业，户均增收1800元。</t>
  </si>
  <si>
    <t>庙沟镇蚕桑田园综合体项目</t>
  </si>
  <si>
    <t>庙沟镇
蒿坪村</t>
  </si>
  <si>
    <t>1、新建蚕桑综合体二期灌溉设施，建设标准化、机械化示范桑园60亩及一期桑园科管；
2、新建蚕桑产品深加工厂提升、配套设施、厂区基础设施提升建设；
3、新建蚕桑研学旅行基地及配备设施；
4、新建蚕桑文化主题民宿一处。产权归村集体。</t>
  </si>
  <si>
    <t>提升桑叶产量，普及小蚕工厂化科学饲养，延伸产品链条，实现三产融合，预计年收入100万元左右，可带动周边300户增收，其中：脱贫户100户,户均增收1500元/年。</t>
  </si>
  <si>
    <t>2022年省级下达119.46万元</t>
  </si>
  <si>
    <t>柴坪镇标准化茶园基地建设项目19.46万元，云盖寺镇魔芋种植项目20万元，达仁镇玉泉村茶园配套设施建设项目15万元，茅坪回族镇元坪村畜牧养殖基地配套设施建设项目20万元，永乐街道办北城社区板栗核桃产业基地配套设施建设项目15万元，永乐街道办太坪社区蚂蝗沟基础设施建设项目30万元</t>
  </si>
  <si>
    <t>通过产业扶持，带动农户增收致富，同时改善项目区内生产设施条件，受益467人</t>
  </si>
  <si>
    <t>农业农村局
交通局</t>
  </si>
  <si>
    <t>产业发展小计</t>
  </si>
  <si>
    <t>镇安县2022年度2万亩高标准农田建设项目</t>
  </si>
  <si>
    <t>柴坪、达仁、木王镇</t>
  </si>
  <si>
    <t>建设高标准农田2万亩。平整土地3805亩，土壤改良10000亩；新修排水渠2.831公里；新修田间道路12.275公里，新修河堤4.628公里；技术培训3000人次。产权归村集体。</t>
  </si>
  <si>
    <t>2022年2月-2023年2月</t>
  </si>
  <si>
    <t>新增种植业总产值1178.54万元，净增产值达528.61万元。受益户510户1785人，带动脱贫户195户683人，监测户8户27人。</t>
  </si>
  <si>
    <t>基础设施</t>
  </si>
  <si>
    <t>大坪集镇安置点至镇政府连接线道路建设项目</t>
  </si>
  <si>
    <t>大坪集镇安置点</t>
  </si>
  <si>
    <t>新建道路460米，包括新建1-13米现浇异形板桥梁一座(桥梁全长21.32米)、河堤441米、水泥道路439米。清理表土244立方米，砂砾垫层680立方米，拆除旧挡墙612立方米，低填、浅挖路基处理415立方米，挖土方593立方米，挖石方66立方米，填方8034立方米，混凝土边沟161立方米，片石混凝土挡墙1656立方米，浆砌石挡墙1570立方米，路面垫层3558平方米，18cm水泥稳点碎石基层3294平方米，1cm同步碎石封层3031平方米，22cm水泥混凝土面层3031平方米，混凝土路肩67平方米，横向排水管64米，破除旧路面+基层722平方米，1-1.0管涵1道，1-13桥梁一座，河堤挡墙192立方米，河底铺砌90立方米，平面交叉1处，Gr-B-2E护栏372米，单圆柱2块，标线43平方米，移栽电杆3座，确权到村集体。</t>
  </si>
  <si>
    <t>解决1200人，其中脱贫户168户608人、 监测户23人出行难问题，增加当地低收入人群劳务报酬70万元。</t>
  </si>
  <si>
    <t>发改局</t>
  </si>
  <si>
    <t>以工代赈300万元乡村振兴100万元</t>
  </si>
  <si>
    <t>青铜关镇前湾村火石梁安置点水毁基础设施建设项目</t>
  </si>
  <si>
    <t>青铜关镇前湾村火石梁安置点</t>
  </si>
  <si>
    <t>新建84.4米桥梁1座，平面交叉1处，引线353米（标志2块，Gr-C-4E护栏240米，挖土方605立方米，挖石方1275立方米，填方3223立方米，片石混凝土挡墙825.7立方米，浆砌挡墙1189立方米，18cm面层1238平方米，16cm基层1502平方米，土路肩47立方米），确权到村集体。</t>
  </si>
  <si>
    <t>保护青铜关镇前湾村火石梁安置点安全，受益农户1300人，其中脱贫户71户247人,、监测户18人出行难问题，增加当地低收入人群劳务报酬110万元.</t>
  </si>
  <si>
    <t>2022年农村供水工程维修养护项目</t>
  </si>
  <si>
    <t>主要对全县建成农村供水工程的水源、输配水管网等进行维修养护，维修养护截渗坝25座，泉室10座，沉淀池4座，蓄水池26座，维修管网长度78689米，产权归属国有资产。</t>
  </si>
  <si>
    <t>供水维修养护范围为全县15个镇（街办）23个村，53个点，涉及人口23156人。</t>
  </si>
  <si>
    <t>水利局</t>
  </si>
  <si>
    <t>柴坪镇向阳村水毁道路修复项目</t>
  </si>
  <si>
    <t>柴坪镇向阳村</t>
  </si>
  <si>
    <t>水毁修复14.908公里（清塌方2688m³；填方751m³；M7.5浆砌片石4440.5m³；天然砂砾换填64m³；18cm水泥混凝土面层600㎡；18cm无结合料粒料基层583㎡；），确权到村集体。</t>
  </si>
  <si>
    <t>解决390户，其中脱贫户156户、监测户24户出行难问题。</t>
  </si>
  <si>
    <t>大坪镇龙池村水毁道路修复项目</t>
  </si>
  <si>
    <t>大坪镇龙池村</t>
  </si>
  <si>
    <t>水毁修复4.591公里（清塌方3318m³；填方592m³；M7.5浆砌片石343.5m³；天然砂砾换填64m³；18cm水泥混凝土面层600㎡；18cm无结合料粒料基层583㎡；），确权到村集体。</t>
  </si>
  <si>
    <t>解决305户，其中脱贫户89户、监测户4户出行难问题</t>
  </si>
  <si>
    <t>大坪镇龙湾村、旗帜村水毁道路修复项目</t>
  </si>
  <si>
    <t>大坪镇龙湾村、旗帜村</t>
  </si>
  <si>
    <t>水毁修复11.34公里（清塌方2348m³；填方1580m³；M7.5浆砌片石6895.5m³；天然砂砾换填64m³；18cm水泥混凝土面层2583㎡；18cm无结合料粒料基层583㎡；），确权到村集体。</t>
  </si>
  <si>
    <t>解决853户，其中脱贫户266户、监测户15户出行难问题。</t>
  </si>
  <si>
    <t>西口回族镇青树村四组至农丰村一组水毁道路修复项目</t>
  </si>
  <si>
    <t>西口回族镇青树村、岭沟村、农丰村</t>
  </si>
  <si>
    <t>青树村、岭沟村、农丰村0.01公里水毁修复（清塌方42m³），确权到村集体。</t>
  </si>
  <si>
    <t>解决842户，其中脱贫户409户、监测户40户出行难问题。</t>
  </si>
  <si>
    <t>西口回族镇青树村三组水毁道路修复项目</t>
  </si>
  <si>
    <t>青树村0.044公里水毁修复（清塌方1348m³；M7.5浆砌片石663.5m³），确权到村集体。</t>
  </si>
  <si>
    <t>解决842户，其中脱贫户207户、监测户23户出行难问题。</t>
  </si>
  <si>
    <t>柴坪镇东瓜村四五组水毁道路修复项目</t>
  </si>
  <si>
    <t>柴坪镇东瓜村</t>
  </si>
  <si>
    <t>东瓜村0.025公里水毁修复（18cm水泥混凝土面层22㎡；18cm无结合料粒料基层22㎡），确权到村集体。</t>
  </si>
  <si>
    <t>解决548户，其中脱贫户150户、监测户18户出行难问题。</t>
  </si>
  <si>
    <t>柴坪镇和睦村四五六组水毁道路修复项目</t>
  </si>
  <si>
    <t>柴坪镇和睦村</t>
  </si>
  <si>
    <t>和睦村0.234公里水毁修复（清塌方103.6m³；M7.5浆砌片石761.6m³；填方418m³；18cm水泥混凝土面层124㎡；18cm无结合料粒料基层124㎡；挖除18cm水泥混凝土面层124㎡），确权到村集体。</t>
  </si>
  <si>
    <t>解决404户，其中脱贫户89户、监测户10户出行难问题。</t>
  </si>
  <si>
    <t>大坪镇三义村三四组水毁道路修复项目</t>
  </si>
  <si>
    <t>大坪镇三义村</t>
  </si>
  <si>
    <t>三义村0.157公里水毁修复（清塌方367.7m³；M7.5浆砌片石272.2m³），确权到村集体。</t>
  </si>
  <si>
    <t>解决279户，其中脱贫户62户、监测户3户出行难问题。</t>
  </si>
  <si>
    <t>大坪镇全胜村四组水毁道路修复项目</t>
  </si>
  <si>
    <t>大坪镇全胜村</t>
  </si>
  <si>
    <t>全胜村0.713公里水毁修复（18cm水泥混凝土面层110㎡；18cm无结合料粒料基层110㎡；移栽波形梁580m；修复波形梁136m），确权到村集体。</t>
  </si>
  <si>
    <t>解决379户，其中脱贫户77户、监测户5户出行难问题。</t>
  </si>
  <si>
    <t>云盖寺镇西洞村一组砖庙坡水毁道路修复项目</t>
  </si>
  <si>
    <t>云盖寺镇西洞村</t>
  </si>
  <si>
    <t>云盖寺镇西洞村砖庙坡3.22公里水毁修复（清理塌方4446.8m³；圆管涵27.5m；16cm无机结合料基层16228㎡；18cm水泥混凝土面板2341.44m³），确权到村集体。</t>
  </si>
  <si>
    <t>解决238户，其中脱贫户76户、监测户7户出行难问题。</t>
  </si>
  <si>
    <t>永乐街道办安山村三组水毁道路修复项目</t>
  </si>
  <si>
    <t>永乐街道办安山村</t>
  </si>
  <si>
    <t>安山村0.24公里水毁道路修复（清塌方2280.3m³；填方270m³；M7.5浆砌片石441.8m³；18cm水泥混凝土面层60m2；18cm无结合料粒料基层60m2；挖除18cm水泥混凝土面层60m2），确权到村集体。</t>
  </si>
  <si>
    <t>解决258户，其中脱贫户98户、监测户8户出行难问题。</t>
  </si>
  <si>
    <t>西口回族镇石门村三四组水毁道路修复项目</t>
  </si>
  <si>
    <t>西口回族镇石门村</t>
  </si>
  <si>
    <t>石门村0.117公里产业路修复（清塌方2052.1m³；M7.5浆砌片石挡墙228m³；填方77m³；18cm水泥混凝土面层35㎡；18cm无结合料粒料基层35㎡；挖除18cm水泥混凝土面层35㎡；移栽波形梁护栏20m；修补波形梁护栏12m），确权到村集体。</t>
  </si>
  <si>
    <t>解决279户，其中脱贫户85户、监测户14户出行难问题。</t>
  </si>
  <si>
    <t>永乐街道办栗园村九组水毁道路修复项目</t>
  </si>
  <si>
    <t>栗园村0.019公里产业路修复（18cm水泥混凝土面层18m2；18cm无结合料粒料基层18m2），确权到村集体。</t>
  </si>
  <si>
    <t>解决646户，其中脱贫户192户、监测户8户出行难问题。</t>
  </si>
  <si>
    <t>永乐街道办北城一组西坡水毁道路修复项目</t>
  </si>
  <si>
    <t>永乐街道办</t>
  </si>
  <si>
    <t>北城西坡0.042公里产业路修复（清塌方136m³；M7.5浆砌片石97m³；天然砂砾换填105m³；18cm水泥混凝土面层123㎡；18cm无结合料粒料基层123㎡；挖除18cm水泥混凝土面层123㎡；挖除18cm风华碎石混合料基层123㎡；1-0.75米钢筋混凝土圆管涵1道），确权到村集体。</t>
  </si>
  <si>
    <t>解决379户，其中脱贫户41户监测户4户出行难问题。</t>
  </si>
  <si>
    <t>庙沟镇东沟村六七组水毁道路修复项目</t>
  </si>
  <si>
    <t>庙沟镇东沟村</t>
  </si>
  <si>
    <t>东沟村0.009公里产业路修复（M7.5浆砌片石18m³），确权到村集体。</t>
  </si>
  <si>
    <t>解决310户，其中脱贫户142户监测户18户出行难问题。</t>
  </si>
  <si>
    <t>达仁镇双河村一二三组水毁道路修复项目</t>
  </si>
  <si>
    <t>达仁镇双河村</t>
  </si>
  <si>
    <t>双河村0.284公里产业路修复（18cm水泥混凝土面层230㎡；18cm无结合料粒料基层230㎡；修复波形梁16m），确权到村集体。</t>
  </si>
  <si>
    <t>解决339户，其中脱贫户172户、监测户8户出行难问题。</t>
  </si>
  <si>
    <t>青铜关镇阳山村二组水毁道路修复项目</t>
  </si>
  <si>
    <t>青铜关镇阳山村</t>
  </si>
  <si>
    <t>阳山村0.112公里产业路修复（清塌方441m³；M7.5浆砌片石249.5m³；移栽波形梁32m；修补波形梁24m），确权到村集体。</t>
  </si>
  <si>
    <t>解决458户，其中脱贫户223户、监测户25户出行难问题。</t>
  </si>
  <si>
    <t>青铜关镇兴隆一组村至旬河村四组水毁道路修复项目</t>
  </si>
  <si>
    <t>青铜关镇兴隆村、旬河村</t>
  </si>
  <si>
    <t>兴隆村、旬河村0.912公里产业路修复（M7.5浆砌片石4291.7m³；填方1717m³；18cm水泥混凝土面层476㎡；18cm无结合料粒料基层476㎡；挖除18cm水泥混凝土面层476㎡；移栽波形梁48m），确权到村集体。</t>
  </si>
  <si>
    <t>解决743户，其中脱贫户267户、监测户36户出行难问题。</t>
  </si>
  <si>
    <t>青铜关镇营丰村三组水毁道路修复项目</t>
  </si>
  <si>
    <t>营丰村0.093公里产业路修复（清塌方146.3m³；破碎释放31.5m³；M7.5浆砌片石1998.9m³；C15片石混凝土403.8m³天然砂砾换填241.2m³；填方143m³；18cm水泥混凝土面层341.5㎡；18cm无结合料粒料基层341.5㎡；挖除18cm水泥混凝土面层341.5㎡；挖除18cm风华碎石混合料基层319.5㎡；1-0.75米钢筋混凝土圆管涵1道；移栽波形梁60m），确权到村集体。</t>
  </si>
  <si>
    <t>解决284户，其中脱贫户114户、监测户11户出行难问题。</t>
  </si>
  <si>
    <t>青铜关镇旬河村四五组阳坡水毁道路修复项目</t>
  </si>
  <si>
    <t>青铜关镇旬河村</t>
  </si>
  <si>
    <t>旬河村阳坡0.144公里产业路修复（清塌方284.2m³；M7.5浆砌片石394.4m³），确权到村集体。</t>
  </si>
  <si>
    <t>解决298户，其中脱贫户1106户、监测户19户出行难问题。</t>
  </si>
  <si>
    <t>铁厂镇铁铜村五组至铁厂村一组水毁道路修复项目</t>
  </si>
  <si>
    <t>铁厂镇铁铜村、姬家河村、铁厂村</t>
  </si>
  <si>
    <t>铁铜村、姬家河村、铁厂村3.052公里产业路修复（清塌方4438m³；挖土方472m³；挖石方95m³；填方16599m³；M7.5浆砌片石挡墙13224.2m³；C15片石混凝土护坦110.4m³；M7.5浆砌片石引水渠191.1；18cm水泥混凝土面层4827.9㎡；18cm无结合料粒料基层5789.9㎡；挖除18cm水泥混凝土面层1008㎡；挖除18cm风华碎石混合料基层649㎡；人行道50㎡；新建桥梁2座；1-0.75米钢筋混凝土圆管涵4道；1-1.0米钢筋混凝土圆管涵9道；1-2.0米钢筋混凝土盖板涵2道；移栽波形梁440m；修复波形梁1462m），确权到村集体。</t>
  </si>
  <si>
    <t>解决1329户，其中脱贫户381户监测户19户出行难问题。</t>
  </si>
  <si>
    <t>铁厂镇西沟口村九组红铜沟口水毁道路修复项目</t>
  </si>
  <si>
    <t>西口沟村红铜沟口0.578公里产业路修复（填方1042.5m³；M7.5浆砌片石挡墙2586m³；18cm水泥混凝土面层323㎡；18cm无结合料粒料基层377㎡；挖除18cm水泥混凝土面层98㎡；挖除18cm风华碎石混合料基层22㎡；1-1.0米钢筋混凝土圆管涵1道；移栽波形梁336m），确权到村集体。</t>
  </si>
  <si>
    <t>解决538户，其中脱贫户259户、监测户6户出行难问题。</t>
  </si>
  <si>
    <t>永乐街道办八亩坪村水毁道路修复项目</t>
  </si>
  <si>
    <t>八亩坪村产业路0.8公里，硬化3.5米宽,18公分厚水泥混凝土路面2800平方米，确权到村集体。</t>
  </si>
  <si>
    <t>解决735户，其中脱贫户1656户、监测户14户出行难问题。</t>
  </si>
  <si>
    <t>高峰镇营胜村水毁道路修复项目</t>
  </si>
  <si>
    <t>高峰镇营胜村</t>
  </si>
  <si>
    <t>营胜村产业路1.5公里，硬化3.5米宽,18公分厚水泥混凝土路面5250平方米，确权到村集体。</t>
  </si>
  <si>
    <t>解决448户，其中脱贫户161户、监测户8户出行难问题。</t>
  </si>
  <si>
    <t>铁厂镇铁铜村七组水毁道路修复项目</t>
  </si>
  <si>
    <t>铁厂镇铁铜村</t>
  </si>
  <si>
    <t>铁铜村七组产业路2.5公里，硬化3.5米宽，18公分厚水泥混凝土路面8750平方米，确权到村集体。</t>
  </si>
  <si>
    <t>解决476户，其中脱贫户154户、监测户6户出行难问题。</t>
  </si>
  <si>
    <t>达仁镇农光村水毁道路修复项目</t>
  </si>
  <si>
    <t>达仁镇农光村</t>
  </si>
  <si>
    <t>修复道路路基26处，路面2km，砌石2000方，涵管9处,18公分厚水泥混凝土路面，确权到村集体。</t>
  </si>
  <si>
    <t>解决321户，其中脱贫户117户、监测户7户出行难问题。</t>
  </si>
  <si>
    <t>高峰镇东岭村三组水毁道路修复项目</t>
  </si>
  <si>
    <t>高峰镇东岭村</t>
  </si>
  <si>
    <t>三组柴家沟产业路1.53公里，硬化3.5米宽,18公分厚水泥混凝土路面535平方米，确权到村集体。</t>
  </si>
  <si>
    <t>解决365户，其中脱贫户81户、监测户8户出行难问题。</t>
  </si>
  <si>
    <t>西口回族镇上河社区河西路硬化及河堤修复项目</t>
  </si>
  <si>
    <t>西口回族镇  
上河社区</t>
  </si>
  <si>
    <t>修建宽8米、长12米钢筋混凝土桥梁一座；河堤修复、新修并硬化公路长200米、宽6.5米、厚度18cm，安装安全护栏200米，产权确权到上河社区。</t>
  </si>
  <si>
    <t>通过河西路建设，可扩大集镇规模，改变集镇面貌，解决集镇交通拥堵、农户污水排放、农户出行问题。受农户530户1830人，其中脱贫户23户82人，监测户2户5人。</t>
  </si>
  <si>
    <t>茅坪回族镇茅坪村集镇提升项目</t>
  </si>
  <si>
    <t>茅坪回族镇茅坪社区五组</t>
  </si>
  <si>
    <t>改造村内油返砂路面500平方米，长75米、宽8米、厚度18厘米，实施街边环境综合整治2000平方米，清理河道2千米等，确权到村集体。</t>
  </si>
  <si>
    <t>改造提升群众人居环境，受益农户152户，其中脱贫户、监测户25户出行难的问题。</t>
  </si>
  <si>
    <t>米粮镇水峡二组通组路硬化及环境整治项目</t>
  </si>
  <si>
    <t>米粮镇水峡村</t>
  </si>
  <si>
    <t>硬化水峡村通组路500米及环境整治项目，18cm水泥混凝土面层，18cm无结合料粒料基层。确权到村集体。</t>
  </si>
  <si>
    <t>通过项目实施有效改善了39户148人脱贫户产业发展条件，受益农户325人，其中： 脱贫户38户144人, 监测2户11人。便于发展食用菌种植 。</t>
  </si>
  <si>
    <t>米粮镇欢迎村一、四组通组路硬化</t>
  </si>
  <si>
    <t>米粮镇欢迎村</t>
  </si>
  <si>
    <t>硬化欢迎村 一、四组通组路 ， 全长1020米宽3.5 米，18cm水泥混凝土面层，18cm无结合料粒料基层。确权到村集体。</t>
  </si>
  <si>
    <t>通过项目实施，有效改善95户315人生产生活条件，受益农户325人，其中： 脱贫户30户99人, 监测户2户6人。解决了出行难问题，便于发展产业。</t>
  </si>
  <si>
    <t>镇安县东川河月河镇西川段防洪治理工程</t>
  </si>
  <si>
    <t>东川河西川村</t>
  </si>
  <si>
    <t>该工程确定防洪标准为十年一遇，堤防标准级别为五级，工程新建和加固防护工程长度5932米，综合治理河道长度5.1公里，新建下河踏步10处，排水管涵8处，产权归属国有资产。</t>
  </si>
  <si>
    <t>2022年3月-2023年3月</t>
  </si>
  <si>
    <t>保障沿岸3600人、移民安置1058人，650亩耕地的防洪安全。</t>
  </si>
  <si>
    <t>镇安县冷水河青山段及两河口段防洪治理工程</t>
  </si>
  <si>
    <t>冷水河青山村</t>
  </si>
  <si>
    <t>镇安县冷水河青山段及两河口段防洪治理工程项目，工程确定防洪标准为十年一遇，堤防标准级别为五级，堤防超高为一米，新建堤防3800米，加固堤防1100米，新修下河踏步六座，河道综合治理长度 2830 米，产权归属国有资产。</t>
  </si>
  <si>
    <t>保障沿岸140户680人、移民安置点385人及150亩耕地的防洪安全。</t>
  </si>
  <si>
    <t>2022年中央水利发展资金农村饮水工程维修养护资金项目</t>
  </si>
  <si>
    <t>15个镇办23个村</t>
  </si>
  <si>
    <t>维修养护截渗坝16座，泉室6座，沉淀池3座，蓄水池19座，维修管网长度38950米，产权归属国有资产。</t>
  </si>
  <si>
    <t>3月-9月</t>
  </si>
  <si>
    <t>庙沟镇双喜村六组茨沟产业路</t>
  </si>
  <si>
    <t>庙沟镇双喜村</t>
  </si>
  <si>
    <t>硬化产业路2.555公里，混凝土路面3.5米宽，厚18公分，确权到村集体。</t>
  </si>
  <si>
    <t>5月-7月</t>
  </si>
  <si>
    <t>解决320户，其中脱贫户76户监测户14户出行难问题。</t>
  </si>
  <si>
    <t>永乐街道办八亩坪村杨家河至高峰界公路水毁修复</t>
  </si>
  <si>
    <t>永乐街道办八亩坪村、高峰镇青山村</t>
  </si>
  <si>
    <t>水毁修复8.238公里，清理塌方7599.6立方米，修补路面2423平方米，破除路面5041平方米，确权到村集体。</t>
  </si>
  <si>
    <t>解决260户，其中脱贫户191户、监测户21户出行难问题</t>
  </si>
  <si>
    <t>米粮镇界河村道路改造提升项目</t>
  </si>
  <si>
    <t>米粮镇界河村</t>
  </si>
  <si>
    <t>起点位于界河街道党群服务中心，终于界河村安置点，改造道路163米、人行道325米，绿（亮）化163米，雨水管道229米，污水管道233米。</t>
  </si>
  <si>
    <t>改善群众生产生活条件，预计吸纳务工的农村群众60人，用于支付当地群众劳务报酬40万元。</t>
  </si>
  <si>
    <t>以工代赈</t>
  </si>
  <si>
    <t>基础设施小计</t>
  </si>
  <si>
    <t>2022年实用技术培训项目</t>
  </si>
  <si>
    <t>计划分5期开展培训，每期费用30万元，主要用于产业发展技术培训、致富带头人培训等。</t>
  </si>
  <si>
    <t>预计培训村干部750人次，致富带头人2250人次，脱贫户、监测户6000人次，提高其能力技术水平</t>
  </si>
  <si>
    <t>其他类</t>
  </si>
  <si>
    <t>2022年雨露计划补助项目</t>
  </si>
  <si>
    <t>主要用于2021年秋季入学和2022年中高职学生“雨露计划”补助，每生每年补助3000元。</t>
  </si>
  <si>
    <t>扶持脱贫户、监测户家庭子女就读中高职、技工院校，拓宽就业渠道，预计补助1166人</t>
  </si>
  <si>
    <t>2022年省外务工交通补助项目</t>
  </si>
  <si>
    <t>支持3000名脱贫户和监测户劳动力到省外务工交通补助，每人500元。</t>
  </si>
  <si>
    <t>带动脱贫户、重点监测户3000户稳定增收，人均年增收500元。</t>
  </si>
  <si>
    <t>人社局</t>
  </si>
  <si>
    <t>2022年农村公益岗位开发项目</t>
  </si>
  <si>
    <t>支付2180名农村公益岗位人员工资，每人每月500元。</t>
  </si>
  <si>
    <t>带动脱贫劳动力、监测户劳动力2180人增收，其中：脱贫户2110人、监测户70人，人均月增收500元。</t>
  </si>
  <si>
    <t>月河镇黄土岭村农村人居环境整治项目</t>
  </si>
  <si>
    <t>改厕改圈33户，巷道硬化1250米，绿化100平米，六里街电网改造300米，田园治理1200平方米，沟渠治理230米。</t>
  </si>
  <si>
    <t>3月-8月</t>
  </si>
  <si>
    <t>改善了村内“脏、乱、差”的生活环境，受益户388户1248人，其中脱贫户166户。</t>
  </si>
  <si>
    <t>茅坪回族镇腰庄河村农村人居环境整治项目</t>
  </si>
  <si>
    <t>新建公厕5座，改圈16户，清理河道2公里，实施绿化3处，新建河堤2处，巷道硬化1500平方米等</t>
  </si>
  <si>
    <t>该项目建成后将极大地改善农村群众生产生活条件，改变村容村貌，受益总人口345户1243人，其中：脱贫户115户365人，监测户5户15人。</t>
  </si>
  <si>
    <t>达仁镇丽光村农村人居环境整治项目</t>
  </si>
  <si>
    <t>巷道硬化（受益户50户），画眉沟口至四建搬迁点基本绿化、改造木桥一座，路面硬化165.3平方米、河道治理500米、厕所改造3座、猪圈8处，河堤加固108米，新修沉淀池1座，污水管网1200米。</t>
  </si>
  <si>
    <t>改善群众出行条件，美化了生活环境，受益户389户1268人，其中脱贫户102户。</t>
  </si>
  <si>
    <t>西口回族镇聂家沟村农村人居环境整治项目</t>
  </si>
  <si>
    <t>1.水毁污水管道修复工程 1.5公里。
2.一二组道路沿线基础绿化工程1公里。
3.围墙治理工程1200平方米;田园治理工程10000平方米。</t>
  </si>
  <si>
    <t>人居环境整治工程，方便了群众生活，绿化美化了乡村环境，提升群众生活幸福指数，受益户202户798人，其中脱贫户86户320人，监测户8户29人。</t>
  </si>
  <si>
    <t>青铜关镇农村人居环境整治项目</t>
  </si>
  <si>
    <t>丰收村
东坪村
铜关村
前湾村
乡中村
青梅村
冷水河村</t>
  </si>
  <si>
    <t>丰收村：修建加固河堤5处450立方米、清理河道4.5公里、改造厕所15个、圈舍10个；基本绿化2000平方米。
东坪村：巷道硬化150米、基本绿化2000米、田园整治5亩。
铜关村：护坡挡墙300米；集镇街道治理1.2公里。
前湾村：敬老院房后至火石梁搬迁点修建污水渠318米；鲁家湾新建垃圾台1座；五组广场、蚕儿湾至火石湾基本绿化2720平方米，新修护坡挡墙690米。
乡中村：通村道路垮塌修复，乾佑河流沿线新建河堤及加固河堤200米、新建卫生公厕2座；基本绿化150米。
青梅村：四、五、六组通村道路垮塌修复，路面平整3公里，巷道硬化650米。
冷水河村：二组通组道路垮塌修复，浆砌石坎挡墙486米；田园整治8亩。</t>
  </si>
  <si>
    <t>实施加固河堤、改厕改圈、硬化道路等项目，改善了各村群众居住、生活环境，提升居民幸福指数，总受益户130户515人，带动130户脱贫户增收</t>
  </si>
  <si>
    <t>高峰镇农村人居环境整治项目</t>
  </si>
  <si>
    <t>高峰镇青山社区</t>
  </si>
  <si>
    <t>1.田园道路修整1条，补修石坎34处；2.道路修复28处，护坡挡墙12处，疏通排水桥涵洞24处，平整路肩覆土6.7公里；
3.新建垃圾池3个，改造6个，购置垃圾桶200个，垃圾箱6个；
4.基本绿化6.8公里，安装路灯160盏。
5.巷道硬化22户，圈厕改造14户。</t>
  </si>
  <si>
    <t>改变原来破旧的面貌，村民居住环境得到整体提升，受益户310户1156人。</t>
  </si>
  <si>
    <t>永乐街道办农村人居环境整治项目</t>
  </si>
  <si>
    <t>王家坪社区
孙家砭村
八亩坪村</t>
  </si>
  <si>
    <t>王家坪社区：1.河堤修复3200米、清理河道6公里、田园整治365亩；2.基本绿化7825平方米；3.道路修复5600米、巷道硬化 3500米。4.耕地治理 450亩。5.路灯安装120 盏 。
孙家砭村：1.通组道路修复 1200米、巷道硬化2000米。
2.田园整治 56 亩。
3.耕地治理 169 亩、基本绿化 830 平方米。
八亩坪村：1.田园整治 280 亩；
2.配套垃圾筒110 个、垃圾箱 50 个；
3.通组道路修复 3800米、巷道硬化4300米。</t>
  </si>
  <si>
    <t>绿化、美化河道，加强了河道防洪能力，改善了群众的居住及出行条件，受益户668户2214人。</t>
  </si>
  <si>
    <t>回龙镇人居环境整治提升项目</t>
  </si>
  <si>
    <t>枣园村、和坪村、回龙村、双龙村、万寿村</t>
  </si>
  <si>
    <t>1.村庄基本绿化2600㎡，预算总投资72万元；
2.双龙村田园整治2230m³，预算总投资5万元；
3.河道治理3.5公里、河堤修筑4400m³，预算总投资63万元；
4.巷道硬化1.46公里，预算总投资50万元；
5.双龙村新建公厕一座30㎡，预算总投资10万元。
万寿村：1.村级道路改造提升2.3公里，预算总投资38万元；
2.河道治理1公里、堤坝修复350m³，预算总投资30万元；
3.村庄基本绿化620㎡，预算总投资12万元。</t>
  </si>
  <si>
    <t>治理河道、新建公厕、环境提升改造等项目的实施，改变了整体面貌，提升了村民的幸福指数，受益户664户2097人。</t>
  </si>
  <si>
    <t>米粮镇人居环境整治提升项目</t>
  </si>
  <si>
    <t>1、冷安路至村委会沿线环境提升。
2、村委会周边河堤加固整治，清理河道，新修河堤50米。
3、三组路口至村委会道路提升改造工程。
4、村内基本绿化500平方米。
5、安装路灯70盏。
6、新建公厕1座；改造卫生厕所100座</t>
  </si>
  <si>
    <t>改厕改圈、绿化亮化项目，使全村百姓生活环境得到改善，受益户183户556人，其中脱贫户52户169人。</t>
  </si>
  <si>
    <t>云盖寺镇人居环境整治提升项目</t>
  </si>
  <si>
    <t>西华村
岩湾村
金钟村</t>
  </si>
  <si>
    <t>岩湾村：1.八郎沟口至三条沟口，全长1.5公里，水泥路拓宽硬化1米，厚度18公分；2.农户巷道硬化1300平方米；3.八郎沟口至三条沟口沿线厕所改造；4.八郎沟口至三条沟口基本绿化，安装路灯40盏。
金钟村：1.新修河堤150米；2.清理河道7公里；3.农村改厕80座；4.道路沿线田园治理；5.基本绿化1公里；6.河沟治理100米；7.应急水井1处。
西华村：1.道路整治及绿化1公里；2.清理道路塌方、干砌石护坡、路基补缺、疏通排水桥涵洞及设置标识、田园治理及绿化、安装路灯。
3.新建垃圾池一座，购置垃圾箱5个，垃圾桶200个。</t>
  </si>
  <si>
    <t>道路硬化、加固河堤、新建垃圾池等项目，切实改变了原貌，提升了居住环境的舒适度。受益户548户1978人，其中脱贫户152户469人。</t>
  </si>
  <si>
    <t>西口回族镇农丰村人居环境整治项目</t>
  </si>
  <si>
    <t>西口回族镇  
农丰村</t>
  </si>
  <si>
    <t>一、二组院落路硬化 1500平方米 ，路灯15盏，绿化800米，改厕 10 个；修建洞沟产业路路肩1.8公里；一二组公路路路肩硬化3.2公里，产权确权到农丰村。</t>
  </si>
  <si>
    <t>通过人居环境整治可改变村容村貌，提升群众生活幸福指数， 受益农户214户728人，其中脱贫户69户220人。</t>
  </si>
  <si>
    <t>镇安县高峰镇人居环境整治项目</t>
  </si>
  <si>
    <t>青山社区、渔坪村、两河村、正河村</t>
  </si>
  <si>
    <t>1.巷道硬化1350㎡，户厕改造52个，路灯安装180盏；
2.整治田间道路280米，修补耕地石坎1210m³，平整修复耕地35亩。</t>
  </si>
  <si>
    <t>4月-7月</t>
  </si>
  <si>
    <t>加强农田建设，切实改善了群众的生产条件，为群众稳定增收打下了基础，总受益户345户1130人。</t>
  </si>
  <si>
    <t>太坪社区</t>
  </si>
  <si>
    <t>1.修复水毁河道250米、清理河道850米， 田园整治45亩、修复灌溉水渠435米
3.改造拓宽硬化组级路550米、巷道硬化 250米，基础绿化300平方米； 
3.路灯安装35盏，购置垃圾箱2个，垃圾筒100个。
4.户厕改造50座，改圈30个；</t>
  </si>
  <si>
    <t>4月-8月</t>
  </si>
  <si>
    <t>实施加固河堤、改厕改圈、硬化道路等项目，改善了本社区的生活环境，提升了居民幸福指数，受益户140户592人。</t>
  </si>
  <si>
    <t>月河镇农村人居环境整治项目</t>
  </si>
  <si>
    <t>罗家营村、先锋村</t>
  </si>
  <si>
    <t>1.安装路灯50盏，绿化3000平米；
2.治理沟渠200米，田园治理300亩；
3.硬化路面500平方米。
4.购置垃圾箱5个，垃圾筒200个。</t>
  </si>
  <si>
    <t>改变了本村村民“脏、乱、差”的生活环境，受益户254户1138人。</t>
  </si>
  <si>
    <t>西口回族镇农村人居环境整治项目</t>
  </si>
  <si>
    <t>青树村、岭沟村、农丰村</t>
  </si>
  <si>
    <t>1.修建公厕5个，改厕60个、改圈30个；
2.村组路灯120盏；
3.50亩排水设施；
4.田园整治150亩。
5.基本绿化750米。</t>
  </si>
  <si>
    <t>4月-6月</t>
  </si>
  <si>
    <t>绿化亮化项目的实施，改善了群众的出行、生活环境，受益户625户2654人。</t>
  </si>
  <si>
    <t>云盖寺镇农村人居环境整治项目</t>
  </si>
  <si>
    <t>云镇社区、花园社区、岩湾社区、金钟村</t>
  </si>
  <si>
    <t>1.巷道硬化410米，基本绿化3600平方米；
2.配备垃圾箱5个，小型分类垃圾箱50个，垃圾桶260个；
3.安装路灯108盏。
4.清理河道2.9公里，新修河堤156米。
5.新建公厕2座，改造提升3座，户厕改造45户。</t>
  </si>
  <si>
    <t>亮化、美化了社区环境，为打造旅游小镇创造了优美的环境基础，受益户3580户14673人。</t>
  </si>
  <si>
    <t>镇办环境综合整治项目</t>
  </si>
  <si>
    <t>永乐街道办、回龙镇、西口回族镇、云盖寺镇、大坪镇</t>
  </si>
  <si>
    <t xml:space="preserve">1.永乐街道办太坪社区100万元,主要实施改圈改厕；村组道路硬化1640平方米，铺设青砖540平方米；新建公厕1座，污水沉淀池1个，污水检查井48座，铺设排污管道400米，基本绿化700平方米等。
2.永乐街道办栗园村30万元,主要实施基本绿化6000平方米；1-4组3公里村级道路硬化拓宽。
3.回龙镇双龙村100万元,实施基本绿化1380平方米；安装路灯20盏，新建卫生公厕两座36平方米；田园整治370平方米。
4.西口回族镇100万元,主要实施田园整治200亩;河堤修复加固及河道清理15公里;基本绿化1000平方米:改厕30个，改圈40个。
5.云盖寺镇西洞村100万元,主要实施新修便民桥一座；村组道路硬化300米，河堤修复，基本绿化;田园治理。
6.云盖寺镇岩湾社区30万元,主要实施新修便民桥；基本绿化;河道治理及河堤修复。
7.大坪镇芋园村30万元,主要实施0.7公里村级道路硬化;0.1公里产业路复修；基本绿化200平方米，安装路灯10盏。
</t>
  </si>
  <si>
    <t>1.改善43户基础设施条件及人居环境面貌，其中脱贫户32户，重点监测户11户。
2.改善300户基础设施条件及人居环境面貌，其中脱贫户233户，重点监测户8户。
3.改善120户基础设施条件及人居环境面貌，其中脱贫户32户，重点监测户6户。
4.改善70户基础设施条件及人居环境面貌，其中脱贫户32户，重点监测户21户。
5.改善78户基础设施条件及人居环境面貌，其中脱贫户32户，重点监测户2户。
6.改善80户基础设施条件及人居环境面貌，其中脱贫户10户，重点监测户1户。
7.改善32户基础设施条件及人居环境面貌，其中脱贫户10户，重点监测户1户。</t>
  </si>
  <si>
    <t>茅坪回族镇茅坪社区环境整治项目</t>
  </si>
  <si>
    <t>茅坪回族镇茅坪社区</t>
  </si>
  <si>
    <t>改造集镇油返砂路面500平方米，长75米、宽8米、厚度18厘米，实施街边环境综合整治2000平方米。</t>
  </si>
  <si>
    <t>该项目建成后将极大地改善集镇面貌，改造提升群众人居环境，受益农户152户，其中脱贫户、监测户25户出行难的问题。</t>
  </si>
  <si>
    <t>项目管理费</t>
  </si>
  <si>
    <t>乡村振兴项目管理费由省级直接提取，下达我县178万元，使用范围严格参照《陕西省财政衔接推进乡村振兴补助资金管理办法》第七条执行。</t>
  </si>
  <si>
    <t>保障乡村振兴项目前期设计、评审、招标、检查验收、成果宣传、档案管理等费用支出</t>
  </si>
  <si>
    <t>“十三五”易地扶贫搬迁贷款贴息补助项目</t>
  </si>
  <si>
    <t>主要用于“十三五”易地扶贫搬迁债券2022年到期利息补助。</t>
  </si>
  <si>
    <t>“十三五”期间已带动8043户脱贫户实施易地扶贫搬迁，改善了群众的生产生活条件。</t>
  </si>
  <si>
    <t>移民办</t>
  </si>
  <si>
    <t>其他类小计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</si>
</sst>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7">
    <font>
      <sz val="11"/>
      <color theme="1"/>
      <name val="宋体"/>
      <charset val="134"/>
      <scheme val="minor"/>
    </font>
    <font>
      <sz val="10"/>
      <name val="宋体"/>
      <charset val="134"/>
      <scheme val="minor"/>
    </font>
    <font>
      <sz val="10"/>
      <name val="宋体"/>
      <charset val="134"/>
    </font>
    <font>
      <sz val="22"/>
      <name val="方正小标宋简体"/>
      <charset val="134"/>
    </font>
    <font>
      <b/>
      <sz val="10"/>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vertAlign val="superscript"/>
      <sz val="1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0" fillId="0" borderId="0">
      <alignment vertical="center"/>
    </xf>
    <xf numFmtId="0" fontId="25" fillId="0" borderId="0"/>
    <xf numFmtId="0" fontId="0" fillId="0" borderId="0">
      <alignment vertical="center"/>
    </xf>
    <xf numFmtId="0" fontId="0" fillId="0" borderId="0">
      <alignment vertical="center"/>
    </xf>
  </cellStyleXfs>
  <cellXfs count="37">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vertical="center" wrapText="1"/>
    </xf>
    <xf numFmtId="0" fontId="2" fillId="0" borderId="0" xfId="0" applyFont="1" applyFill="1" applyAlignment="1">
      <alignment vertical="center"/>
    </xf>
    <xf numFmtId="0" fontId="1" fillId="0" borderId="0" xfId="0" applyFont="1" applyFill="1">
      <alignment vertical="center"/>
    </xf>
    <xf numFmtId="0" fontId="1" fillId="0" borderId="0" xfId="0" applyFont="1" applyFill="1" applyAlignment="1">
      <alignment horizontal="justify" vertical="center"/>
    </xf>
    <xf numFmtId="0" fontId="1" fillId="0" borderId="0" xfId="0" applyNumberFormat="1" applyFont="1" applyFill="1" applyAlignment="1">
      <alignment horizontal="center" vertical="center"/>
    </xf>
    <xf numFmtId="0" fontId="1" fillId="0" borderId="0" xfId="0" applyNumberFormat="1" applyFont="1" applyFill="1">
      <alignment vertical="center"/>
    </xf>
    <xf numFmtId="0" fontId="1" fillId="0" borderId="0" xfId="0" applyFont="1" applyFill="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justify"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176" fontId="2" fillId="0" borderId="1"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1" xfId="5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176"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4" fillId="0" borderId="4" xfId="0" applyFont="1" applyFill="1" applyBorder="1" applyAlignment="1">
      <alignment horizontal="justify" vertical="center" wrapText="1"/>
    </xf>
    <xf numFmtId="176" fontId="2" fillId="0" borderId="1" xfId="0" applyNumberFormat="1" applyFont="1" applyFill="1" applyBorder="1" applyAlignment="1">
      <alignment horizontal="left" vertical="center" wrapText="1"/>
    </xf>
    <xf numFmtId="0" fontId="2" fillId="0" borderId="1" xfId="0" applyFont="1" applyFill="1" applyBorder="1" applyAlignment="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2 2" xfId="50"/>
    <cellStyle name="常规 10 4" xfId="51"/>
    <cellStyle name="常规 2" xfId="52"/>
    <cellStyle name="常规 4" xfId="53"/>
  </cellStyles>
  <tableStyles count="0" defaultTableStyle="TableStyleMedium9" defaultPivotStyle="PivotStyleLight16"/>
  <colors>
    <mruColors>
      <color rgb="00A7E1B4"/>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01"/>
  <sheetViews>
    <sheetView tabSelected="1" view="pageBreakPreview" zoomScaleNormal="100" workbookViewId="0">
      <pane xSplit="2" topLeftCell="C1" activePane="topRight" state="frozen"/>
      <selection/>
      <selection pane="topRight" activeCell="A159" sqref="$A1:$XFD1048576"/>
    </sheetView>
  </sheetViews>
  <sheetFormatPr defaultColWidth="9" defaultRowHeight="54" customHeight="1"/>
  <cols>
    <col min="1" max="1" width="4.25" style="5" customWidth="1"/>
    <col min="2" max="2" width="15.1296296296296" style="5" customWidth="1"/>
    <col min="3" max="3" width="12.3796296296296" style="5" customWidth="1"/>
    <col min="4" max="4" width="37" style="6" customWidth="1"/>
    <col min="5" max="5" width="9" style="1"/>
    <col min="6" max="6" width="25.3796296296296" style="6" customWidth="1"/>
    <col min="7" max="7" width="11.5" style="1" customWidth="1"/>
    <col min="8" max="8" width="9.37962962962963" style="1" customWidth="1"/>
    <col min="9" max="9" width="10.6296296296296" style="1" customWidth="1"/>
    <col min="10" max="10" width="7.75" style="1" customWidth="1"/>
    <col min="11" max="11" width="4.75" style="1" customWidth="1"/>
    <col min="12" max="12" width="4.75" style="7" customWidth="1"/>
    <col min="13" max="13" width="8.5" style="8" customWidth="1"/>
    <col min="14" max="14" width="6.37962962962963" style="5" customWidth="1"/>
    <col min="15" max="15" width="4.62962962962963" style="5" customWidth="1"/>
    <col min="16" max="16" width="4.87962962962963" style="9" customWidth="1"/>
    <col min="17" max="17" width="5.87962962962963" style="5" customWidth="1"/>
    <col min="18" max="18" width="9.66666666666667" style="5"/>
    <col min="19" max="16384" width="9" style="5"/>
  </cols>
  <sheetData>
    <row r="1" ht="39.95" customHeight="1" spans="1:15">
      <c r="A1" s="10" t="s">
        <v>0</v>
      </c>
      <c r="B1" s="10"/>
      <c r="C1" s="10"/>
      <c r="D1" s="11"/>
      <c r="E1" s="10"/>
      <c r="F1" s="11"/>
      <c r="G1" s="10"/>
      <c r="H1" s="10"/>
      <c r="I1" s="10"/>
      <c r="J1" s="10"/>
      <c r="K1" s="10"/>
      <c r="L1" s="18"/>
      <c r="M1" s="18"/>
      <c r="N1" s="10"/>
      <c r="O1" s="10"/>
    </row>
    <row r="2" s="1" customFormat="1" ht="24.95" customHeight="1" spans="1:17">
      <c r="A2" s="12" t="s">
        <v>1</v>
      </c>
      <c r="B2" s="12" t="s">
        <v>2</v>
      </c>
      <c r="C2" s="12" t="s">
        <v>3</v>
      </c>
      <c r="D2" s="12" t="s">
        <v>4</v>
      </c>
      <c r="E2" s="13" t="s">
        <v>5</v>
      </c>
      <c r="F2" s="12" t="s">
        <v>6</v>
      </c>
      <c r="G2" s="12" t="s">
        <v>7</v>
      </c>
      <c r="H2" s="12"/>
      <c r="I2" s="12"/>
      <c r="J2" s="12"/>
      <c r="K2" s="12"/>
      <c r="L2" s="19"/>
      <c r="M2" s="19"/>
      <c r="N2" s="12" t="s">
        <v>8</v>
      </c>
      <c r="O2" s="12" t="s">
        <v>9</v>
      </c>
      <c r="P2" s="12" t="s">
        <v>10</v>
      </c>
      <c r="Q2" s="12" t="s">
        <v>11</v>
      </c>
    </row>
    <row r="3" s="1" customFormat="1" ht="24.95" customHeight="1" spans="1:17">
      <c r="A3" s="12"/>
      <c r="B3" s="12"/>
      <c r="C3" s="12"/>
      <c r="D3" s="12"/>
      <c r="E3" s="13"/>
      <c r="F3" s="12"/>
      <c r="G3" s="12" t="s">
        <v>12</v>
      </c>
      <c r="H3" s="12" t="s">
        <v>13</v>
      </c>
      <c r="I3" s="12"/>
      <c r="J3" s="12"/>
      <c r="K3" s="12"/>
      <c r="L3" s="19"/>
      <c r="M3" s="19" t="s">
        <v>14</v>
      </c>
      <c r="N3" s="12"/>
      <c r="O3" s="12"/>
      <c r="P3" s="12"/>
      <c r="Q3" s="12"/>
    </row>
    <row r="4" s="1" customFormat="1" ht="24.95" customHeight="1" spans="1:17">
      <c r="A4" s="12"/>
      <c r="B4" s="12"/>
      <c r="C4" s="12"/>
      <c r="D4" s="12"/>
      <c r="E4" s="13"/>
      <c r="F4" s="12"/>
      <c r="G4" s="12"/>
      <c r="H4" s="12" t="s">
        <v>15</v>
      </c>
      <c r="I4" s="12" t="s">
        <v>16</v>
      </c>
      <c r="J4" s="12" t="s">
        <v>17</v>
      </c>
      <c r="K4" s="12" t="s">
        <v>18</v>
      </c>
      <c r="L4" s="19" t="s">
        <v>19</v>
      </c>
      <c r="M4" s="19"/>
      <c r="N4" s="12"/>
      <c r="O4" s="12"/>
      <c r="P4" s="12"/>
      <c r="Q4" s="12"/>
    </row>
    <row r="5" s="2" customFormat="1" ht="66" customHeight="1" spans="1:17">
      <c r="A5" s="14">
        <v>1</v>
      </c>
      <c r="B5" s="15" t="s">
        <v>20</v>
      </c>
      <c r="C5" s="15" t="s">
        <v>21</v>
      </c>
      <c r="D5" s="16" t="s">
        <v>22</v>
      </c>
      <c r="E5" s="17" t="s">
        <v>23</v>
      </c>
      <c r="F5" s="16" t="s">
        <v>24</v>
      </c>
      <c r="G5" s="14">
        <f t="shared" ref="G5" si="0">H5+M5</f>
        <v>200</v>
      </c>
      <c r="H5" s="14">
        <f t="shared" ref="H5" si="1">SUM(I5:L5)</f>
        <v>200</v>
      </c>
      <c r="I5" s="20">
        <v>200</v>
      </c>
      <c r="J5" s="20"/>
      <c r="K5" s="20"/>
      <c r="L5" s="21"/>
      <c r="M5" s="21"/>
      <c r="N5" s="14" t="s">
        <v>25</v>
      </c>
      <c r="O5" s="15" t="s">
        <v>26</v>
      </c>
      <c r="P5" s="14" t="s">
        <v>27</v>
      </c>
      <c r="Q5" s="20" t="s">
        <v>28</v>
      </c>
    </row>
    <row r="6" s="2" customFormat="1" ht="51" customHeight="1" spans="1:17">
      <c r="A6" s="14">
        <v>2</v>
      </c>
      <c r="B6" s="15" t="s">
        <v>29</v>
      </c>
      <c r="C6" s="15" t="s">
        <v>30</v>
      </c>
      <c r="D6" s="16" t="s">
        <v>31</v>
      </c>
      <c r="E6" s="17" t="s">
        <v>32</v>
      </c>
      <c r="F6" s="16" t="s">
        <v>33</v>
      </c>
      <c r="G6" s="14">
        <f t="shared" ref="G6:G37" si="2">H6+M6</f>
        <v>619.14</v>
      </c>
      <c r="H6" s="14">
        <f t="shared" ref="H6:H37" si="3">SUM(I6:L6)</f>
        <v>619.14</v>
      </c>
      <c r="I6" s="20">
        <f>389.14+230</f>
        <v>619.14</v>
      </c>
      <c r="J6" s="20"/>
      <c r="K6" s="20"/>
      <c r="L6" s="21"/>
      <c r="M6" s="21"/>
      <c r="N6" s="14" t="s">
        <v>25</v>
      </c>
      <c r="O6" s="15" t="s">
        <v>26</v>
      </c>
      <c r="P6" s="14" t="s">
        <v>27</v>
      </c>
      <c r="Q6" s="23" t="s">
        <v>34</v>
      </c>
    </row>
    <row r="7" s="2" customFormat="1" ht="51" customHeight="1" spans="1:17">
      <c r="A7" s="14">
        <v>3</v>
      </c>
      <c r="B7" s="15" t="s">
        <v>35</v>
      </c>
      <c r="C7" s="15" t="s">
        <v>36</v>
      </c>
      <c r="D7" s="16" t="s">
        <v>37</v>
      </c>
      <c r="E7" s="17" t="s">
        <v>23</v>
      </c>
      <c r="F7" s="16" t="s">
        <v>38</v>
      </c>
      <c r="G7" s="14">
        <f t="shared" si="2"/>
        <v>180</v>
      </c>
      <c r="H7" s="14">
        <f t="shared" si="3"/>
        <v>180</v>
      </c>
      <c r="I7" s="20">
        <v>180</v>
      </c>
      <c r="J7" s="16"/>
      <c r="K7" s="20"/>
      <c r="L7" s="21"/>
      <c r="M7" s="21"/>
      <c r="N7" s="14" t="s">
        <v>25</v>
      </c>
      <c r="O7" s="15" t="s">
        <v>26</v>
      </c>
      <c r="P7" s="14" t="s">
        <v>27</v>
      </c>
      <c r="Q7" s="20" t="s">
        <v>39</v>
      </c>
    </row>
    <row r="8" s="2" customFormat="1" ht="51" customHeight="1" spans="1:17">
      <c r="A8" s="14">
        <v>4</v>
      </c>
      <c r="B8" s="15" t="s">
        <v>40</v>
      </c>
      <c r="C8" s="15" t="s">
        <v>41</v>
      </c>
      <c r="D8" s="16" t="s">
        <v>42</v>
      </c>
      <c r="E8" s="17" t="s">
        <v>23</v>
      </c>
      <c r="F8" s="16" t="s">
        <v>43</v>
      </c>
      <c r="G8" s="14">
        <f t="shared" si="2"/>
        <v>140</v>
      </c>
      <c r="H8" s="14">
        <f t="shared" si="3"/>
        <v>140</v>
      </c>
      <c r="I8" s="20">
        <v>140</v>
      </c>
      <c r="J8" s="16"/>
      <c r="K8" s="20"/>
      <c r="L8" s="21"/>
      <c r="M8" s="21"/>
      <c r="N8" s="14" t="s">
        <v>25</v>
      </c>
      <c r="O8" s="15" t="s">
        <v>26</v>
      </c>
      <c r="P8" s="14" t="s">
        <v>27</v>
      </c>
      <c r="Q8" s="20" t="s">
        <v>39</v>
      </c>
    </row>
    <row r="9" s="2" customFormat="1" ht="51" customHeight="1" spans="1:17">
      <c r="A9" s="14">
        <v>5</v>
      </c>
      <c r="B9" s="15" t="s">
        <v>44</v>
      </c>
      <c r="C9" s="15" t="s">
        <v>45</v>
      </c>
      <c r="D9" s="16" t="s">
        <v>46</v>
      </c>
      <c r="E9" s="17" t="s">
        <v>23</v>
      </c>
      <c r="F9" s="16" t="s">
        <v>47</v>
      </c>
      <c r="G9" s="14">
        <f t="shared" si="2"/>
        <v>105</v>
      </c>
      <c r="H9" s="14">
        <f t="shared" si="3"/>
        <v>105</v>
      </c>
      <c r="I9" s="20">
        <v>105</v>
      </c>
      <c r="J9" s="16"/>
      <c r="K9" s="20"/>
      <c r="L9" s="21"/>
      <c r="M9" s="21"/>
      <c r="N9" s="14" t="s">
        <v>25</v>
      </c>
      <c r="O9" s="15" t="s">
        <v>26</v>
      </c>
      <c r="P9" s="14" t="s">
        <v>27</v>
      </c>
      <c r="Q9" s="20" t="s">
        <v>39</v>
      </c>
    </row>
    <row r="10" s="2" customFormat="1" ht="51" customHeight="1" spans="1:17">
      <c r="A10" s="14">
        <v>6</v>
      </c>
      <c r="B10" s="15" t="s">
        <v>48</v>
      </c>
      <c r="C10" s="15" t="s">
        <v>49</v>
      </c>
      <c r="D10" s="16" t="s">
        <v>50</v>
      </c>
      <c r="E10" s="17" t="s">
        <v>23</v>
      </c>
      <c r="F10" s="16" t="s">
        <v>51</v>
      </c>
      <c r="G10" s="14">
        <f t="shared" si="2"/>
        <v>80</v>
      </c>
      <c r="H10" s="14">
        <f t="shared" si="3"/>
        <v>80</v>
      </c>
      <c r="I10" s="20">
        <v>80</v>
      </c>
      <c r="J10" s="16"/>
      <c r="K10" s="20"/>
      <c r="L10" s="21"/>
      <c r="M10" s="21"/>
      <c r="N10" s="14" t="s">
        <v>25</v>
      </c>
      <c r="O10" s="15" t="s">
        <v>26</v>
      </c>
      <c r="P10" s="14" t="s">
        <v>27</v>
      </c>
      <c r="Q10" s="20" t="s">
        <v>39</v>
      </c>
    </row>
    <row r="11" s="2" customFormat="1" ht="51" customHeight="1" spans="1:17">
      <c r="A11" s="14">
        <v>7</v>
      </c>
      <c r="B11" s="15" t="s">
        <v>52</v>
      </c>
      <c r="C11" s="15" t="s">
        <v>53</v>
      </c>
      <c r="D11" s="16" t="s">
        <v>54</v>
      </c>
      <c r="E11" s="17" t="s">
        <v>23</v>
      </c>
      <c r="F11" s="16" t="s">
        <v>55</v>
      </c>
      <c r="G11" s="14">
        <f t="shared" si="2"/>
        <v>175</v>
      </c>
      <c r="H11" s="14">
        <f t="shared" si="3"/>
        <v>175</v>
      </c>
      <c r="I11" s="20">
        <v>175</v>
      </c>
      <c r="J11" s="16"/>
      <c r="K11" s="20"/>
      <c r="L11" s="21"/>
      <c r="M11" s="21"/>
      <c r="N11" s="14" t="s">
        <v>25</v>
      </c>
      <c r="O11" s="15" t="s">
        <v>26</v>
      </c>
      <c r="P11" s="14" t="s">
        <v>27</v>
      </c>
      <c r="Q11" s="20" t="s">
        <v>39</v>
      </c>
    </row>
    <row r="12" s="2" customFormat="1" ht="51" customHeight="1" spans="1:17">
      <c r="A12" s="14">
        <v>8</v>
      </c>
      <c r="B12" s="15" t="s">
        <v>56</v>
      </c>
      <c r="C12" s="15" t="s">
        <v>57</v>
      </c>
      <c r="D12" s="16" t="s">
        <v>58</v>
      </c>
      <c r="E12" s="17" t="s">
        <v>23</v>
      </c>
      <c r="F12" s="16" t="s">
        <v>59</v>
      </c>
      <c r="G12" s="14">
        <f t="shared" si="2"/>
        <v>75</v>
      </c>
      <c r="H12" s="14">
        <f t="shared" si="3"/>
        <v>75</v>
      </c>
      <c r="I12" s="20">
        <v>75</v>
      </c>
      <c r="J12" s="16"/>
      <c r="K12" s="20"/>
      <c r="L12" s="21"/>
      <c r="M12" s="21"/>
      <c r="N12" s="14" t="s">
        <v>25</v>
      </c>
      <c r="O12" s="15" t="s">
        <v>26</v>
      </c>
      <c r="P12" s="14" t="s">
        <v>27</v>
      </c>
      <c r="Q12" s="20" t="s">
        <v>39</v>
      </c>
    </row>
    <row r="13" s="2" customFormat="1" ht="59.1" customHeight="1" spans="1:17">
      <c r="A13" s="14">
        <v>9</v>
      </c>
      <c r="B13" s="15" t="s">
        <v>60</v>
      </c>
      <c r="C13" s="15" t="s">
        <v>61</v>
      </c>
      <c r="D13" s="15" t="s">
        <v>62</v>
      </c>
      <c r="E13" s="17" t="s">
        <v>23</v>
      </c>
      <c r="F13" s="16" t="s">
        <v>63</v>
      </c>
      <c r="G13" s="14">
        <f t="shared" si="2"/>
        <v>75</v>
      </c>
      <c r="H13" s="14">
        <f t="shared" si="3"/>
        <v>75</v>
      </c>
      <c r="I13" s="20">
        <v>75</v>
      </c>
      <c r="J13" s="16"/>
      <c r="K13" s="20"/>
      <c r="L13" s="21"/>
      <c r="M13" s="21"/>
      <c r="N13" s="14" t="s">
        <v>25</v>
      </c>
      <c r="O13" s="15" t="s">
        <v>26</v>
      </c>
      <c r="P13" s="14" t="s">
        <v>27</v>
      </c>
      <c r="Q13" s="20" t="s">
        <v>39</v>
      </c>
    </row>
    <row r="14" s="2" customFormat="1" ht="50.1" customHeight="1" spans="1:17">
      <c r="A14" s="14">
        <v>10</v>
      </c>
      <c r="B14" s="15" t="s">
        <v>64</v>
      </c>
      <c r="C14" s="15" t="s">
        <v>65</v>
      </c>
      <c r="D14" s="16" t="s">
        <v>66</v>
      </c>
      <c r="E14" s="17" t="s">
        <v>23</v>
      </c>
      <c r="F14" s="16" t="s">
        <v>67</v>
      </c>
      <c r="G14" s="14">
        <f t="shared" si="2"/>
        <v>125</v>
      </c>
      <c r="H14" s="14">
        <f t="shared" si="3"/>
        <v>125</v>
      </c>
      <c r="I14" s="20">
        <v>125</v>
      </c>
      <c r="J14" s="16"/>
      <c r="K14" s="20"/>
      <c r="L14" s="21"/>
      <c r="M14" s="21"/>
      <c r="N14" s="14" t="s">
        <v>25</v>
      </c>
      <c r="O14" s="15" t="s">
        <v>26</v>
      </c>
      <c r="P14" s="14" t="s">
        <v>27</v>
      </c>
      <c r="Q14" s="20" t="s">
        <v>39</v>
      </c>
    </row>
    <row r="15" s="2" customFormat="1" ht="50.1" customHeight="1" spans="1:17">
      <c r="A15" s="14">
        <v>11</v>
      </c>
      <c r="B15" s="15" t="s">
        <v>68</v>
      </c>
      <c r="C15" s="15" t="s">
        <v>69</v>
      </c>
      <c r="D15" s="16" t="s">
        <v>70</v>
      </c>
      <c r="E15" s="17" t="s">
        <v>23</v>
      </c>
      <c r="F15" s="16" t="s">
        <v>71</v>
      </c>
      <c r="G15" s="14">
        <f t="shared" si="2"/>
        <v>180</v>
      </c>
      <c r="H15" s="14">
        <f t="shared" si="3"/>
        <v>180</v>
      </c>
      <c r="I15" s="20">
        <v>72.3</v>
      </c>
      <c r="J15" s="16">
        <v>107.7</v>
      </c>
      <c r="K15" s="20"/>
      <c r="L15" s="21"/>
      <c r="M15" s="21"/>
      <c r="N15" s="14" t="s">
        <v>25</v>
      </c>
      <c r="O15" s="15" t="s">
        <v>26</v>
      </c>
      <c r="P15" s="14" t="s">
        <v>27</v>
      </c>
      <c r="Q15" s="20" t="s">
        <v>39</v>
      </c>
    </row>
    <row r="16" s="2" customFormat="1" ht="62.1" customHeight="1" spans="1:17">
      <c r="A16" s="14">
        <v>12</v>
      </c>
      <c r="B16" s="15" t="s">
        <v>72</v>
      </c>
      <c r="C16" s="15" t="s">
        <v>30</v>
      </c>
      <c r="D16" s="16" t="s">
        <v>73</v>
      </c>
      <c r="E16" s="17" t="s">
        <v>74</v>
      </c>
      <c r="F16" s="16" t="s">
        <v>75</v>
      </c>
      <c r="G16" s="14">
        <f t="shared" si="2"/>
        <v>310</v>
      </c>
      <c r="H16" s="14">
        <f t="shared" si="3"/>
        <v>310</v>
      </c>
      <c r="I16" s="20">
        <v>310</v>
      </c>
      <c r="J16" s="20"/>
      <c r="K16" s="20"/>
      <c r="L16" s="21"/>
      <c r="M16" s="21"/>
      <c r="N16" s="14" t="s">
        <v>76</v>
      </c>
      <c r="O16" s="15" t="s">
        <v>26</v>
      </c>
      <c r="P16" s="14" t="s">
        <v>27</v>
      </c>
      <c r="Q16" s="24"/>
    </row>
    <row r="17" s="2" customFormat="1" ht="191.1" customHeight="1" spans="1:17">
      <c r="A17" s="14">
        <v>13</v>
      </c>
      <c r="B17" s="15" t="s">
        <v>77</v>
      </c>
      <c r="C17" s="15" t="s">
        <v>78</v>
      </c>
      <c r="D17" s="16" t="s">
        <v>79</v>
      </c>
      <c r="E17" s="17" t="s">
        <v>32</v>
      </c>
      <c r="F17" s="16" t="s">
        <v>80</v>
      </c>
      <c r="G17" s="14">
        <f t="shared" si="2"/>
        <v>208.28</v>
      </c>
      <c r="H17" s="14">
        <f t="shared" si="3"/>
        <v>208.28</v>
      </c>
      <c r="I17" s="20">
        <v>208.28</v>
      </c>
      <c r="J17" s="20"/>
      <c r="K17" s="20"/>
      <c r="L17" s="21"/>
      <c r="M17" s="21"/>
      <c r="N17" s="14" t="s">
        <v>76</v>
      </c>
      <c r="O17" s="15" t="s">
        <v>26</v>
      </c>
      <c r="P17" s="14" t="s">
        <v>27</v>
      </c>
      <c r="Q17" s="24"/>
    </row>
    <row r="18" s="2" customFormat="1" ht="134.1" customHeight="1" spans="1:17">
      <c r="A18" s="14">
        <v>14</v>
      </c>
      <c r="B18" s="15" t="s">
        <v>81</v>
      </c>
      <c r="C18" s="15" t="s">
        <v>82</v>
      </c>
      <c r="D18" s="16" t="s">
        <v>83</v>
      </c>
      <c r="E18" s="17" t="s">
        <v>74</v>
      </c>
      <c r="F18" s="16" t="s">
        <v>84</v>
      </c>
      <c r="G18" s="14">
        <f t="shared" si="2"/>
        <v>250</v>
      </c>
      <c r="H18" s="14">
        <f t="shared" si="3"/>
        <v>250</v>
      </c>
      <c r="I18" s="20">
        <v>250</v>
      </c>
      <c r="J18" s="20"/>
      <c r="K18" s="20"/>
      <c r="L18" s="21"/>
      <c r="M18" s="21"/>
      <c r="N18" s="14" t="s">
        <v>76</v>
      </c>
      <c r="O18" s="15" t="s">
        <v>26</v>
      </c>
      <c r="P18" s="14" t="s">
        <v>27</v>
      </c>
      <c r="Q18" s="24"/>
    </row>
    <row r="19" s="2" customFormat="1" ht="77.1" customHeight="1" spans="1:17">
      <c r="A19" s="14">
        <v>15</v>
      </c>
      <c r="B19" s="15" t="s">
        <v>85</v>
      </c>
      <c r="C19" s="15" t="s">
        <v>86</v>
      </c>
      <c r="D19" s="16" t="s">
        <v>87</v>
      </c>
      <c r="E19" s="17" t="s">
        <v>32</v>
      </c>
      <c r="F19" s="16" t="s">
        <v>88</v>
      </c>
      <c r="G19" s="14">
        <f t="shared" si="2"/>
        <v>97.71</v>
      </c>
      <c r="H19" s="14">
        <f t="shared" si="3"/>
        <v>97.71</v>
      </c>
      <c r="I19" s="20"/>
      <c r="J19" s="20">
        <v>97.71</v>
      </c>
      <c r="K19" s="20"/>
      <c r="L19" s="21"/>
      <c r="M19" s="21"/>
      <c r="N19" s="14" t="s">
        <v>89</v>
      </c>
      <c r="O19" s="15" t="s">
        <v>26</v>
      </c>
      <c r="P19" s="14" t="s">
        <v>27</v>
      </c>
      <c r="Q19" s="24"/>
    </row>
    <row r="20" s="2" customFormat="1" ht="156.95" customHeight="1" spans="1:17">
      <c r="A20" s="14">
        <v>16</v>
      </c>
      <c r="B20" s="15" t="s">
        <v>90</v>
      </c>
      <c r="C20" s="15" t="s">
        <v>91</v>
      </c>
      <c r="D20" s="16" t="s">
        <v>92</v>
      </c>
      <c r="E20" s="17" t="s">
        <v>32</v>
      </c>
      <c r="F20" s="16" t="s">
        <v>93</v>
      </c>
      <c r="G20" s="14">
        <f t="shared" si="2"/>
        <v>111.91</v>
      </c>
      <c r="H20" s="14">
        <f t="shared" si="3"/>
        <v>111.91</v>
      </c>
      <c r="I20" s="20"/>
      <c r="J20" s="20">
        <v>111.91</v>
      </c>
      <c r="K20" s="20"/>
      <c r="L20" s="21"/>
      <c r="M20" s="21"/>
      <c r="N20" s="14" t="s">
        <v>89</v>
      </c>
      <c r="O20" s="15" t="s">
        <v>26</v>
      </c>
      <c r="P20" s="14" t="s">
        <v>27</v>
      </c>
      <c r="Q20" s="20" t="s">
        <v>39</v>
      </c>
    </row>
    <row r="21" s="2" customFormat="1" ht="87" customHeight="1" spans="1:17">
      <c r="A21" s="14">
        <v>17</v>
      </c>
      <c r="B21" s="15" t="s">
        <v>94</v>
      </c>
      <c r="C21" s="15" t="s">
        <v>95</v>
      </c>
      <c r="D21" s="16" t="s">
        <v>96</v>
      </c>
      <c r="E21" s="17" t="s">
        <v>32</v>
      </c>
      <c r="F21" s="16" t="s">
        <v>97</v>
      </c>
      <c r="G21" s="14">
        <f t="shared" si="2"/>
        <v>115.43</v>
      </c>
      <c r="H21" s="14">
        <f t="shared" si="3"/>
        <v>115.43</v>
      </c>
      <c r="I21" s="20"/>
      <c r="J21" s="20">
        <v>115.43</v>
      </c>
      <c r="K21" s="20"/>
      <c r="L21" s="21"/>
      <c r="M21" s="21"/>
      <c r="N21" s="14" t="s">
        <v>89</v>
      </c>
      <c r="O21" s="15" t="s">
        <v>26</v>
      </c>
      <c r="P21" s="14" t="s">
        <v>27</v>
      </c>
      <c r="Q21" s="20" t="s">
        <v>39</v>
      </c>
    </row>
    <row r="22" s="2" customFormat="1" ht="87" customHeight="1" spans="1:17">
      <c r="A22" s="14">
        <v>18</v>
      </c>
      <c r="B22" s="15" t="s">
        <v>98</v>
      </c>
      <c r="C22" s="15" t="s">
        <v>99</v>
      </c>
      <c r="D22" s="16" t="s">
        <v>100</v>
      </c>
      <c r="E22" s="17" t="s">
        <v>32</v>
      </c>
      <c r="F22" s="16" t="s">
        <v>101</v>
      </c>
      <c r="G22" s="14">
        <f t="shared" si="2"/>
        <v>152.56</v>
      </c>
      <c r="H22" s="14">
        <f t="shared" si="3"/>
        <v>152.56</v>
      </c>
      <c r="I22" s="20"/>
      <c r="J22" s="20">
        <v>152.56</v>
      </c>
      <c r="K22" s="20"/>
      <c r="L22" s="21"/>
      <c r="M22" s="21"/>
      <c r="N22" s="14" t="s">
        <v>89</v>
      </c>
      <c r="O22" s="15" t="s">
        <v>26</v>
      </c>
      <c r="P22" s="14" t="s">
        <v>27</v>
      </c>
      <c r="Q22" s="20" t="s">
        <v>39</v>
      </c>
    </row>
    <row r="23" s="2" customFormat="1" ht="77.1" customHeight="1" spans="1:33">
      <c r="A23" s="14">
        <v>19</v>
      </c>
      <c r="B23" s="15" t="s">
        <v>102</v>
      </c>
      <c r="C23" s="15" t="s">
        <v>103</v>
      </c>
      <c r="D23" s="16" t="s">
        <v>104</v>
      </c>
      <c r="E23" s="17" t="s">
        <v>32</v>
      </c>
      <c r="F23" s="16" t="s">
        <v>105</v>
      </c>
      <c r="G23" s="14">
        <f t="shared" si="2"/>
        <v>478.84</v>
      </c>
      <c r="H23" s="14">
        <f t="shared" si="3"/>
        <v>478.84</v>
      </c>
      <c r="I23" s="20"/>
      <c r="J23" s="20">
        <v>478.84</v>
      </c>
      <c r="K23" s="20"/>
      <c r="L23" s="21"/>
      <c r="M23" s="21"/>
      <c r="N23" s="14" t="s">
        <v>89</v>
      </c>
      <c r="O23" s="15" t="s">
        <v>26</v>
      </c>
      <c r="P23" s="14" t="s">
        <v>27</v>
      </c>
      <c r="Q23" s="20" t="s">
        <v>39</v>
      </c>
      <c r="S23" s="3"/>
      <c r="T23" s="3"/>
      <c r="U23" s="3"/>
      <c r="V23" s="3"/>
      <c r="W23" s="3"/>
      <c r="X23" s="3"/>
      <c r="Y23" s="3"/>
      <c r="Z23" s="3"/>
      <c r="AA23" s="3"/>
      <c r="AB23" s="3"/>
      <c r="AC23" s="3"/>
      <c r="AD23" s="3"/>
      <c r="AE23" s="3"/>
      <c r="AF23" s="3"/>
      <c r="AG23" s="3"/>
    </row>
    <row r="24" s="2" customFormat="1" ht="129.95" customHeight="1" spans="1:25">
      <c r="A24" s="14">
        <v>20</v>
      </c>
      <c r="B24" s="15" t="s">
        <v>106</v>
      </c>
      <c r="C24" s="15" t="s">
        <v>107</v>
      </c>
      <c r="D24" s="16" t="s">
        <v>108</v>
      </c>
      <c r="E24" s="17" t="s">
        <v>32</v>
      </c>
      <c r="F24" s="16" t="s">
        <v>109</v>
      </c>
      <c r="G24" s="14">
        <f t="shared" si="2"/>
        <v>100.64</v>
      </c>
      <c r="H24" s="14">
        <f t="shared" si="3"/>
        <v>100.64</v>
      </c>
      <c r="I24" s="20"/>
      <c r="J24" s="20">
        <v>100.64</v>
      </c>
      <c r="K24" s="20"/>
      <c r="L24" s="21"/>
      <c r="M24" s="21"/>
      <c r="N24" s="14" t="s">
        <v>89</v>
      </c>
      <c r="O24" s="15" t="s">
        <v>26</v>
      </c>
      <c r="P24" s="14" t="s">
        <v>27</v>
      </c>
      <c r="Q24" s="20" t="s">
        <v>28</v>
      </c>
      <c r="S24" s="3"/>
      <c r="T24" s="3"/>
      <c r="U24" s="3"/>
      <c r="V24" s="3"/>
      <c r="W24" s="3"/>
      <c r="X24" s="3"/>
      <c r="Y24" s="3"/>
    </row>
    <row r="25" s="2" customFormat="1" ht="129.95" customHeight="1" spans="1:25">
      <c r="A25" s="14">
        <v>21</v>
      </c>
      <c r="B25" s="15" t="s">
        <v>110</v>
      </c>
      <c r="C25" s="15" t="s">
        <v>111</v>
      </c>
      <c r="D25" s="16" t="s">
        <v>112</v>
      </c>
      <c r="E25" s="17" t="s">
        <v>32</v>
      </c>
      <c r="F25" s="16" t="s">
        <v>113</v>
      </c>
      <c r="G25" s="14">
        <f t="shared" si="2"/>
        <v>240</v>
      </c>
      <c r="H25" s="14">
        <f t="shared" si="3"/>
        <v>240</v>
      </c>
      <c r="I25" s="20"/>
      <c r="J25" s="20">
        <v>240</v>
      </c>
      <c r="K25" s="20"/>
      <c r="L25" s="21"/>
      <c r="M25" s="21"/>
      <c r="N25" s="14" t="s">
        <v>89</v>
      </c>
      <c r="O25" s="15" t="s">
        <v>26</v>
      </c>
      <c r="P25" s="14" t="s">
        <v>27</v>
      </c>
      <c r="Q25" s="20" t="s">
        <v>39</v>
      </c>
      <c r="S25" s="3"/>
      <c r="T25" s="3"/>
      <c r="U25" s="3"/>
      <c r="V25" s="3"/>
      <c r="W25" s="3"/>
      <c r="X25" s="3"/>
      <c r="Y25" s="3"/>
    </row>
    <row r="26" s="2" customFormat="1" ht="113.1" customHeight="1" spans="1:25">
      <c r="A26" s="14">
        <v>22</v>
      </c>
      <c r="B26" s="15" t="s">
        <v>98</v>
      </c>
      <c r="C26" s="15" t="s">
        <v>99</v>
      </c>
      <c r="D26" s="16" t="s">
        <v>114</v>
      </c>
      <c r="E26" s="17" t="s">
        <v>32</v>
      </c>
      <c r="F26" s="16" t="s">
        <v>115</v>
      </c>
      <c r="G26" s="14">
        <f t="shared" si="2"/>
        <v>70</v>
      </c>
      <c r="H26" s="14">
        <f t="shared" si="3"/>
        <v>70</v>
      </c>
      <c r="I26" s="20"/>
      <c r="J26" s="20">
        <v>70</v>
      </c>
      <c r="K26" s="20"/>
      <c r="L26" s="21"/>
      <c r="M26" s="21"/>
      <c r="N26" s="14" t="s">
        <v>89</v>
      </c>
      <c r="O26" s="15" t="s">
        <v>26</v>
      </c>
      <c r="P26" s="14" t="s">
        <v>27</v>
      </c>
      <c r="Q26" s="20" t="s">
        <v>39</v>
      </c>
      <c r="S26" s="3"/>
      <c r="T26" s="3"/>
      <c r="U26" s="3"/>
      <c r="V26" s="3"/>
      <c r="W26" s="3"/>
      <c r="X26" s="3"/>
      <c r="Y26" s="3"/>
    </row>
    <row r="27" s="2" customFormat="1" ht="113.1" customHeight="1" spans="1:25">
      <c r="A27" s="14">
        <v>23</v>
      </c>
      <c r="B27" s="15" t="s">
        <v>116</v>
      </c>
      <c r="C27" s="15" t="s">
        <v>117</v>
      </c>
      <c r="D27" s="16" t="s">
        <v>118</v>
      </c>
      <c r="E27" s="17" t="s">
        <v>119</v>
      </c>
      <c r="F27" s="16" t="s">
        <v>120</v>
      </c>
      <c r="G27" s="14">
        <f t="shared" si="2"/>
        <v>1000</v>
      </c>
      <c r="H27" s="14">
        <f t="shared" si="3"/>
        <v>1000</v>
      </c>
      <c r="I27" s="14">
        <v>1000</v>
      </c>
      <c r="J27" s="14"/>
      <c r="K27" s="14"/>
      <c r="L27" s="22"/>
      <c r="M27" s="22"/>
      <c r="N27" s="14" t="s">
        <v>121</v>
      </c>
      <c r="O27" s="15" t="s">
        <v>26</v>
      </c>
      <c r="P27" s="14" t="s">
        <v>27</v>
      </c>
      <c r="Q27" s="14" t="s">
        <v>122</v>
      </c>
      <c r="S27" s="3"/>
      <c r="T27" s="3"/>
      <c r="U27" s="3"/>
      <c r="V27" s="3"/>
      <c r="W27" s="3"/>
      <c r="X27" s="3"/>
      <c r="Y27" s="3"/>
    </row>
    <row r="28" s="2" customFormat="1" ht="233.1" customHeight="1" spans="1:25">
      <c r="A28" s="14">
        <v>24</v>
      </c>
      <c r="B28" s="15" t="s">
        <v>123</v>
      </c>
      <c r="C28" s="15" t="s">
        <v>124</v>
      </c>
      <c r="D28" s="16" t="s">
        <v>125</v>
      </c>
      <c r="E28" s="17" t="s">
        <v>32</v>
      </c>
      <c r="F28" s="16" t="s">
        <v>126</v>
      </c>
      <c r="G28" s="14">
        <f t="shared" si="2"/>
        <v>600.8826</v>
      </c>
      <c r="H28" s="14">
        <f t="shared" si="3"/>
        <v>600.8826</v>
      </c>
      <c r="I28" s="14">
        <f>600+0.8826</f>
        <v>600.8826</v>
      </c>
      <c r="J28" s="14"/>
      <c r="K28" s="14"/>
      <c r="L28" s="22"/>
      <c r="M28" s="22"/>
      <c r="N28" s="14" t="s">
        <v>121</v>
      </c>
      <c r="O28" s="15" t="s">
        <v>26</v>
      </c>
      <c r="P28" s="14" t="s">
        <v>27</v>
      </c>
      <c r="Q28" s="23"/>
      <c r="S28" s="3"/>
      <c r="T28" s="3"/>
      <c r="U28" s="3"/>
      <c r="V28" s="3"/>
      <c r="W28" s="3"/>
      <c r="X28" s="3"/>
      <c r="Y28" s="3"/>
    </row>
    <row r="29" s="2" customFormat="1" ht="50.1" customHeight="1" spans="1:25">
      <c r="A29" s="14">
        <v>25</v>
      </c>
      <c r="B29" s="15" t="s">
        <v>127</v>
      </c>
      <c r="C29" s="15" t="s">
        <v>30</v>
      </c>
      <c r="D29" s="16" t="s">
        <v>128</v>
      </c>
      <c r="E29" s="17" t="s">
        <v>32</v>
      </c>
      <c r="F29" s="16" t="s">
        <v>129</v>
      </c>
      <c r="G29" s="14">
        <f t="shared" si="2"/>
        <v>648.121</v>
      </c>
      <c r="H29" s="14">
        <f t="shared" si="3"/>
        <v>648.121</v>
      </c>
      <c r="I29" s="20">
        <f>648.87-0.749</f>
        <v>648.121</v>
      </c>
      <c r="J29" s="20"/>
      <c r="K29" s="20"/>
      <c r="L29" s="21"/>
      <c r="M29" s="21"/>
      <c r="N29" s="14" t="s">
        <v>121</v>
      </c>
      <c r="O29" s="15" t="s">
        <v>26</v>
      </c>
      <c r="P29" s="14" t="s">
        <v>27</v>
      </c>
      <c r="Q29" s="24"/>
      <c r="S29" s="3"/>
      <c r="T29" s="3"/>
      <c r="U29" s="3"/>
      <c r="V29" s="3"/>
      <c r="W29" s="3"/>
      <c r="X29" s="3"/>
      <c r="Y29" s="3"/>
    </row>
    <row r="30" s="2" customFormat="1" ht="50.1" customHeight="1" spans="1:25">
      <c r="A30" s="14">
        <v>26</v>
      </c>
      <c r="B30" s="15" t="s">
        <v>130</v>
      </c>
      <c r="C30" s="15" t="s">
        <v>131</v>
      </c>
      <c r="D30" s="16" t="s">
        <v>132</v>
      </c>
      <c r="E30" s="17" t="s">
        <v>32</v>
      </c>
      <c r="F30" s="16" t="s">
        <v>133</v>
      </c>
      <c r="G30" s="14">
        <f t="shared" si="2"/>
        <v>123.6</v>
      </c>
      <c r="H30" s="14">
        <f t="shared" si="3"/>
        <v>123.6</v>
      </c>
      <c r="I30" s="20">
        <v>123.6</v>
      </c>
      <c r="J30" s="20"/>
      <c r="K30" s="20"/>
      <c r="L30" s="21"/>
      <c r="M30" s="21"/>
      <c r="N30" s="14" t="s">
        <v>134</v>
      </c>
      <c r="O30" s="15" t="s">
        <v>26</v>
      </c>
      <c r="P30" s="14" t="s">
        <v>27</v>
      </c>
      <c r="Q30" s="24"/>
      <c r="S30" s="3"/>
      <c r="T30" s="3"/>
      <c r="U30" s="3"/>
      <c r="V30" s="3"/>
      <c r="W30" s="3"/>
      <c r="X30" s="3"/>
      <c r="Y30" s="3"/>
    </row>
    <row r="31" s="3" customFormat="1" ht="50.1" customHeight="1" spans="1:18">
      <c r="A31" s="14">
        <v>27</v>
      </c>
      <c r="B31" s="15" t="s">
        <v>135</v>
      </c>
      <c r="C31" s="15" t="s">
        <v>136</v>
      </c>
      <c r="D31" s="16" t="s">
        <v>137</v>
      </c>
      <c r="E31" s="17" t="s">
        <v>32</v>
      </c>
      <c r="F31" s="16" t="s">
        <v>138</v>
      </c>
      <c r="G31" s="14">
        <f t="shared" si="2"/>
        <v>180.3</v>
      </c>
      <c r="H31" s="14">
        <f t="shared" si="3"/>
        <v>180.3</v>
      </c>
      <c r="I31" s="20">
        <v>180.3</v>
      </c>
      <c r="J31" s="20"/>
      <c r="K31" s="20"/>
      <c r="L31" s="21"/>
      <c r="M31" s="21"/>
      <c r="N31" s="14" t="s">
        <v>134</v>
      </c>
      <c r="O31" s="15" t="s">
        <v>26</v>
      </c>
      <c r="P31" s="14" t="s">
        <v>27</v>
      </c>
      <c r="Q31" s="24"/>
      <c r="R31" s="2"/>
    </row>
    <row r="32" s="3" customFormat="1" ht="50.1" customHeight="1" spans="1:18">
      <c r="A32" s="14">
        <v>28</v>
      </c>
      <c r="B32" s="15" t="s">
        <v>139</v>
      </c>
      <c r="C32" s="15" t="s">
        <v>140</v>
      </c>
      <c r="D32" s="16" t="s">
        <v>141</v>
      </c>
      <c r="E32" s="17" t="s">
        <v>32</v>
      </c>
      <c r="F32" s="16" t="s">
        <v>142</v>
      </c>
      <c r="G32" s="14">
        <f t="shared" si="2"/>
        <v>170.7</v>
      </c>
      <c r="H32" s="14">
        <f t="shared" si="3"/>
        <v>170.7</v>
      </c>
      <c r="I32" s="20">
        <v>170.7</v>
      </c>
      <c r="J32" s="20"/>
      <c r="K32" s="20"/>
      <c r="L32" s="21"/>
      <c r="M32" s="21"/>
      <c r="N32" s="14" t="s">
        <v>134</v>
      </c>
      <c r="O32" s="15" t="s">
        <v>26</v>
      </c>
      <c r="P32" s="14" t="s">
        <v>27</v>
      </c>
      <c r="Q32" s="24"/>
      <c r="R32" s="2"/>
    </row>
    <row r="33" s="2" customFormat="1" ht="50.1" customHeight="1" spans="1:17">
      <c r="A33" s="14">
        <v>29</v>
      </c>
      <c r="B33" s="15" t="s">
        <v>143</v>
      </c>
      <c r="C33" s="15" t="s">
        <v>144</v>
      </c>
      <c r="D33" s="16" t="s">
        <v>145</v>
      </c>
      <c r="E33" s="17" t="s">
        <v>32</v>
      </c>
      <c r="F33" s="16" t="s">
        <v>146</v>
      </c>
      <c r="G33" s="14">
        <f t="shared" si="2"/>
        <v>111.5</v>
      </c>
      <c r="H33" s="14">
        <f t="shared" si="3"/>
        <v>111.5</v>
      </c>
      <c r="I33" s="20">
        <v>111.5</v>
      </c>
      <c r="J33" s="20"/>
      <c r="K33" s="20"/>
      <c r="L33" s="21"/>
      <c r="M33" s="21"/>
      <c r="N33" s="14" t="s">
        <v>134</v>
      </c>
      <c r="O33" s="15" t="s">
        <v>26</v>
      </c>
      <c r="P33" s="14" t="s">
        <v>27</v>
      </c>
      <c r="Q33" s="24"/>
    </row>
    <row r="34" s="2" customFormat="1" ht="48.95" customHeight="1" spans="1:17">
      <c r="A34" s="14">
        <v>30</v>
      </c>
      <c r="B34" s="15" t="s">
        <v>147</v>
      </c>
      <c r="C34" s="15" t="s">
        <v>148</v>
      </c>
      <c r="D34" s="16" t="s">
        <v>149</v>
      </c>
      <c r="E34" s="17" t="s">
        <v>32</v>
      </c>
      <c r="F34" s="16" t="s">
        <v>150</v>
      </c>
      <c r="G34" s="14">
        <f t="shared" si="2"/>
        <v>51.3</v>
      </c>
      <c r="H34" s="14">
        <f t="shared" si="3"/>
        <v>51.3</v>
      </c>
      <c r="I34" s="20">
        <v>51.3</v>
      </c>
      <c r="J34" s="20"/>
      <c r="K34" s="20"/>
      <c r="L34" s="21"/>
      <c r="M34" s="21"/>
      <c r="N34" s="14" t="s">
        <v>134</v>
      </c>
      <c r="O34" s="15" t="s">
        <v>26</v>
      </c>
      <c r="P34" s="14" t="s">
        <v>27</v>
      </c>
      <c r="Q34" s="24"/>
    </row>
    <row r="35" s="2" customFormat="1" ht="48.95" customHeight="1" spans="1:17">
      <c r="A35" s="14">
        <v>31</v>
      </c>
      <c r="B35" s="15" t="s">
        <v>151</v>
      </c>
      <c r="C35" s="15" t="s">
        <v>152</v>
      </c>
      <c r="D35" s="16" t="s">
        <v>153</v>
      </c>
      <c r="E35" s="17" t="s">
        <v>32</v>
      </c>
      <c r="F35" s="16" t="s">
        <v>154</v>
      </c>
      <c r="G35" s="14">
        <f t="shared" si="2"/>
        <v>69.9</v>
      </c>
      <c r="H35" s="14">
        <f t="shared" si="3"/>
        <v>69.9</v>
      </c>
      <c r="I35" s="20">
        <v>69.9</v>
      </c>
      <c r="J35" s="20"/>
      <c r="K35" s="20"/>
      <c r="L35" s="21"/>
      <c r="M35" s="21"/>
      <c r="N35" s="14" t="s">
        <v>134</v>
      </c>
      <c r="O35" s="15" t="s">
        <v>26</v>
      </c>
      <c r="P35" s="14" t="s">
        <v>27</v>
      </c>
      <c r="Q35" s="24"/>
    </row>
    <row r="36" s="2" customFormat="1" ht="48.95" customHeight="1" spans="1:17">
      <c r="A36" s="14">
        <v>32</v>
      </c>
      <c r="B36" s="15" t="s">
        <v>155</v>
      </c>
      <c r="C36" s="15" t="s">
        <v>156</v>
      </c>
      <c r="D36" s="16" t="s">
        <v>157</v>
      </c>
      <c r="E36" s="17" t="s">
        <v>32</v>
      </c>
      <c r="F36" s="16" t="s">
        <v>158</v>
      </c>
      <c r="G36" s="14">
        <f t="shared" si="2"/>
        <v>121.436</v>
      </c>
      <c r="H36" s="14">
        <f t="shared" si="3"/>
        <v>121.436</v>
      </c>
      <c r="I36" s="20">
        <v>121.436</v>
      </c>
      <c r="J36" s="20"/>
      <c r="K36" s="20"/>
      <c r="L36" s="21"/>
      <c r="M36" s="21"/>
      <c r="N36" s="14" t="s">
        <v>134</v>
      </c>
      <c r="O36" s="15" t="s">
        <v>26</v>
      </c>
      <c r="P36" s="14" t="s">
        <v>27</v>
      </c>
      <c r="Q36" s="24"/>
    </row>
    <row r="37" s="2" customFormat="1" ht="48.95" customHeight="1" spans="1:17">
      <c r="A37" s="14">
        <v>33</v>
      </c>
      <c r="B37" s="15" t="s">
        <v>159</v>
      </c>
      <c r="C37" s="15" t="s">
        <v>160</v>
      </c>
      <c r="D37" s="16" t="s">
        <v>161</v>
      </c>
      <c r="E37" s="17" t="s">
        <v>32</v>
      </c>
      <c r="F37" s="16" t="s">
        <v>162</v>
      </c>
      <c r="G37" s="14">
        <f t="shared" si="2"/>
        <v>95</v>
      </c>
      <c r="H37" s="14">
        <f t="shared" si="3"/>
        <v>95</v>
      </c>
      <c r="I37" s="20">
        <v>95</v>
      </c>
      <c r="J37" s="20"/>
      <c r="K37" s="20"/>
      <c r="L37" s="21"/>
      <c r="M37" s="21"/>
      <c r="N37" s="14" t="s">
        <v>134</v>
      </c>
      <c r="O37" s="15" t="s">
        <v>26</v>
      </c>
      <c r="P37" s="14" t="s">
        <v>27</v>
      </c>
      <c r="Q37" s="24"/>
    </row>
    <row r="38" s="2" customFormat="1" ht="48.95" customHeight="1" spans="1:17">
      <c r="A38" s="14">
        <v>34</v>
      </c>
      <c r="B38" s="15" t="s">
        <v>163</v>
      </c>
      <c r="C38" s="15" t="s">
        <v>164</v>
      </c>
      <c r="D38" s="16" t="s">
        <v>165</v>
      </c>
      <c r="E38" s="17" t="s">
        <v>32</v>
      </c>
      <c r="F38" s="16" t="s">
        <v>166</v>
      </c>
      <c r="G38" s="14">
        <f t="shared" ref="G38:G55" si="4">H38+M38</f>
        <v>26.6</v>
      </c>
      <c r="H38" s="14">
        <f t="shared" ref="H38:H55" si="5">SUM(I38:L38)</f>
        <v>26.6</v>
      </c>
      <c r="I38" s="20">
        <v>26.6</v>
      </c>
      <c r="J38" s="20"/>
      <c r="K38" s="20"/>
      <c r="L38" s="21"/>
      <c r="M38" s="21"/>
      <c r="N38" s="14" t="s">
        <v>134</v>
      </c>
      <c r="O38" s="15" t="s">
        <v>26</v>
      </c>
      <c r="P38" s="14" t="s">
        <v>27</v>
      </c>
      <c r="Q38" s="24"/>
    </row>
    <row r="39" s="2" customFormat="1" ht="48.95" customHeight="1" spans="1:17">
      <c r="A39" s="14">
        <v>35</v>
      </c>
      <c r="B39" s="15" t="s">
        <v>167</v>
      </c>
      <c r="C39" s="15" t="s">
        <v>168</v>
      </c>
      <c r="D39" s="16" t="s">
        <v>169</v>
      </c>
      <c r="E39" s="17" t="s">
        <v>32</v>
      </c>
      <c r="F39" s="16" t="s">
        <v>170</v>
      </c>
      <c r="G39" s="14">
        <f t="shared" si="4"/>
        <v>7.4</v>
      </c>
      <c r="H39" s="14">
        <f t="shared" si="5"/>
        <v>7.4</v>
      </c>
      <c r="I39" s="20">
        <v>7.4</v>
      </c>
      <c r="J39" s="20"/>
      <c r="K39" s="20"/>
      <c r="L39" s="21"/>
      <c r="M39" s="21"/>
      <c r="N39" s="14" t="s">
        <v>134</v>
      </c>
      <c r="O39" s="15" t="s">
        <v>26</v>
      </c>
      <c r="P39" s="14" t="s">
        <v>27</v>
      </c>
      <c r="Q39" s="24"/>
    </row>
    <row r="40" s="2" customFormat="1" ht="48.95" customHeight="1" spans="1:17">
      <c r="A40" s="14">
        <v>36</v>
      </c>
      <c r="B40" s="15" t="s">
        <v>171</v>
      </c>
      <c r="C40" s="15" t="s">
        <v>172</v>
      </c>
      <c r="D40" s="16" t="s">
        <v>173</v>
      </c>
      <c r="E40" s="17" t="s">
        <v>32</v>
      </c>
      <c r="F40" s="16" t="s">
        <v>174</v>
      </c>
      <c r="G40" s="14">
        <f t="shared" si="4"/>
        <v>31.8</v>
      </c>
      <c r="H40" s="14">
        <f t="shared" si="5"/>
        <v>31.8</v>
      </c>
      <c r="I40" s="20">
        <v>31.8</v>
      </c>
      <c r="J40" s="20"/>
      <c r="K40" s="20"/>
      <c r="L40" s="21"/>
      <c r="M40" s="21"/>
      <c r="N40" s="14" t="s">
        <v>134</v>
      </c>
      <c r="O40" s="15" t="s">
        <v>26</v>
      </c>
      <c r="P40" s="14" t="s">
        <v>27</v>
      </c>
      <c r="Q40" s="24"/>
    </row>
    <row r="41" s="2" customFormat="1" ht="48.95" customHeight="1" spans="1:17">
      <c r="A41" s="14">
        <v>37</v>
      </c>
      <c r="B41" s="15" t="s">
        <v>175</v>
      </c>
      <c r="C41" s="15" t="s">
        <v>176</v>
      </c>
      <c r="D41" s="16" t="s">
        <v>177</v>
      </c>
      <c r="E41" s="17" t="s">
        <v>32</v>
      </c>
      <c r="F41" s="16" t="s">
        <v>178</v>
      </c>
      <c r="G41" s="14">
        <f t="shared" si="4"/>
        <v>21.594</v>
      </c>
      <c r="H41" s="14">
        <f t="shared" si="5"/>
        <v>21.594</v>
      </c>
      <c r="I41" s="20">
        <v>21.594</v>
      </c>
      <c r="J41" s="20"/>
      <c r="K41" s="20"/>
      <c r="L41" s="21"/>
      <c r="M41" s="21"/>
      <c r="N41" s="14" t="s">
        <v>134</v>
      </c>
      <c r="O41" s="15" t="s">
        <v>26</v>
      </c>
      <c r="P41" s="14" t="s">
        <v>27</v>
      </c>
      <c r="Q41" s="20" t="s">
        <v>39</v>
      </c>
    </row>
    <row r="42" s="2" customFormat="1" ht="93.95" customHeight="1" spans="1:17">
      <c r="A42" s="14">
        <v>38</v>
      </c>
      <c r="B42" s="15" t="s">
        <v>179</v>
      </c>
      <c r="C42" s="15" t="s">
        <v>180</v>
      </c>
      <c r="D42" s="16" t="s">
        <v>181</v>
      </c>
      <c r="E42" s="17" t="s">
        <v>32</v>
      </c>
      <c r="F42" s="16" t="s">
        <v>182</v>
      </c>
      <c r="G42" s="14">
        <f t="shared" si="4"/>
        <v>102.32775</v>
      </c>
      <c r="H42" s="14">
        <f t="shared" si="5"/>
        <v>102.32775</v>
      </c>
      <c r="I42" s="20">
        <v>102.32775</v>
      </c>
      <c r="J42" s="20"/>
      <c r="K42" s="20"/>
      <c r="L42" s="21"/>
      <c r="M42" s="21"/>
      <c r="N42" s="14" t="s">
        <v>121</v>
      </c>
      <c r="O42" s="15" t="s">
        <v>26</v>
      </c>
      <c r="P42" s="14" t="s">
        <v>27</v>
      </c>
      <c r="Q42" s="24"/>
    </row>
    <row r="43" s="2" customFormat="1" ht="153" customHeight="1" spans="1:17">
      <c r="A43" s="14">
        <v>39</v>
      </c>
      <c r="B43" s="15" t="s">
        <v>183</v>
      </c>
      <c r="C43" s="15" t="s">
        <v>184</v>
      </c>
      <c r="D43" s="16" t="s">
        <v>185</v>
      </c>
      <c r="E43" s="17" t="s">
        <v>32</v>
      </c>
      <c r="F43" s="16" t="s">
        <v>186</v>
      </c>
      <c r="G43" s="14">
        <f t="shared" si="4"/>
        <v>27.46975</v>
      </c>
      <c r="H43" s="14">
        <f t="shared" si="5"/>
        <v>27.46975</v>
      </c>
      <c r="I43" s="20">
        <v>27.46975</v>
      </c>
      <c r="J43" s="20"/>
      <c r="K43" s="20"/>
      <c r="L43" s="21"/>
      <c r="M43" s="21"/>
      <c r="N43" s="14" t="s">
        <v>121</v>
      </c>
      <c r="O43" s="15" t="s">
        <v>26</v>
      </c>
      <c r="P43" s="14" t="s">
        <v>27</v>
      </c>
      <c r="Q43" s="24"/>
    </row>
    <row r="44" s="2" customFormat="1" ht="107.1" customHeight="1" spans="1:17">
      <c r="A44" s="14">
        <v>40</v>
      </c>
      <c r="B44" s="15" t="s">
        <v>187</v>
      </c>
      <c r="C44" s="15" t="s">
        <v>188</v>
      </c>
      <c r="D44" s="16" t="s">
        <v>189</v>
      </c>
      <c r="E44" s="17" t="s">
        <v>32</v>
      </c>
      <c r="F44" s="16" t="s">
        <v>190</v>
      </c>
      <c r="G44" s="14">
        <f t="shared" si="4"/>
        <v>104.115</v>
      </c>
      <c r="H44" s="14">
        <f t="shared" si="5"/>
        <v>104.115</v>
      </c>
      <c r="I44" s="20">
        <v>104.115</v>
      </c>
      <c r="J44" s="20"/>
      <c r="K44" s="20"/>
      <c r="L44" s="21"/>
      <c r="M44" s="21"/>
      <c r="N44" s="14" t="s">
        <v>121</v>
      </c>
      <c r="O44" s="15" t="s">
        <v>26</v>
      </c>
      <c r="P44" s="14" t="s">
        <v>27</v>
      </c>
      <c r="Q44" s="24"/>
    </row>
    <row r="45" s="2" customFormat="1" ht="95.1" customHeight="1" spans="1:17">
      <c r="A45" s="14">
        <v>41</v>
      </c>
      <c r="B45" s="15" t="s">
        <v>191</v>
      </c>
      <c r="C45" s="15" t="s">
        <v>192</v>
      </c>
      <c r="D45" s="16" t="s">
        <v>193</v>
      </c>
      <c r="E45" s="17" t="s">
        <v>32</v>
      </c>
      <c r="F45" s="16" t="s">
        <v>194</v>
      </c>
      <c r="G45" s="14">
        <f t="shared" si="4"/>
        <v>44.5399</v>
      </c>
      <c r="H45" s="14">
        <f t="shared" si="5"/>
        <v>44.5399</v>
      </c>
      <c r="I45" s="20">
        <v>44.5399</v>
      </c>
      <c r="J45" s="20"/>
      <c r="K45" s="20"/>
      <c r="L45" s="21"/>
      <c r="M45" s="21"/>
      <c r="N45" s="14" t="s">
        <v>121</v>
      </c>
      <c r="O45" s="15" t="s">
        <v>26</v>
      </c>
      <c r="P45" s="14" t="s">
        <v>27</v>
      </c>
      <c r="Q45" s="24"/>
    </row>
    <row r="46" s="2" customFormat="1" ht="45" customHeight="1" spans="1:17">
      <c r="A46" s="14">
        <v>42</v>
      </c>
      <c r="B46" s="15" t="s">
        <v>195</v>
      </c>
      <c r="C46" s="15" t="s">
        <v>196</v>
      </c>
      <c r="D46" s="16" t="s">
        <v>197</v>
      </c>
      <c r="E46" s="17" t="s">
        <v>32</v>
      </c>
      <c r="F46" s="16" t="s">
        <v>198</v>
      </c>
      <c r="G46" s="14">
        <f t="shared" si="4"/>
        <v>13.9</v>
      </c>
      <c r="H46" s="14">
        <f t="shared" si="5"/>
        <v>13.9</v>
      </c>
      <c r="I46" s="20">
        <v>13.9</v>
      </c>
      <c r="J46" s="20"/>
      <c r="K46" s="20"/>
      <c r="L46" s="21"/>
      <c r="M46" s="21"/>
      <c r="N46" s="14" t="s">
        <v>121</v>
      </c>
      <c r="O46" s="15" t="s">
        <v>26</v>
      </c>
      <c r="P46" s="14" t="s">
        <v>27</v>
      </c>
      <c r="Q46" s="24"/>
    </row>
    <row r="47" s="2" customFormat="1" ht="111.95" customHeight="1" spans="1:17">
      <c r="A47" s="14">
        <v>43</v>
      </c>
      <c r="B47" s="15" t="s">
        <v>199</v>
      </c>
      <c r="C47" s="15" t="s">
        <v>200</v>
      </c>
      <c r="D47" s="16" t="s">
        <v>201</v>
      </c>
      <c r="E47" s="17" t="s">
        <v>32</v>
      </c>
      <c r="F47" s="16" t="s">
        <v>202</v>
      </c>
      <c r="G47" s="14">
        <f t="shared" si="4"/>
        <v>26.1</v>
      </c>
      <c r="H47" s="14">
        <f t="shared" si="5"/>
        <v>26.1</v>
      </c>
      <c r="I47" s="20">
        <v>26.1</v>
      </c>
      <c r="J47" s="20"/>
      <c r="K47" s="20"/>
      <c r="L47" s="21"/>
      <c r="M47" s="21"/>
      <c r="N47" s="14" t="s">
        <v>121</v>
      </c>
      <c r="O47" s="15" t="s">
        <v>26</v>
      </c>
      <c r="P47" s="14" t="s">
        <v>27</v>
      </c>
      <c r="Q47" s="24"/>
    </row>
    <row r="48" s="2" customFormat="1" customHeight="1" spans="1:17">
      <c r="A48" s="14">
        <v>44</v>
      </c>
      <c r="B48" s="15" t="s">
        <v>203</v>
      </c>
      <c r="C48" s="15" t="s">
        <v>204</v>
      </c>
      <c r="D48" s="16" t="s">
        <v>205</v>
      </c>
      <c r="E48" s="17" t="s">
        <v>32</v>
      </c>
      <c r="F48" s="16" t="s">
        <v>206</v>
      </c>
      <c r="G48" s="14">
        <f t="shared" si="4"/>
        <v>6.5</v>
      </c>
      <c r="H48" s="14">
        <f t="shared" si="5"/>
        <v>6.5</v>
      </c>
      <c r="I48" s="20">
        <v>6.5</v>
      </c>
      <c r="J48" s="20"/>
      <c r="K48" s="20"/>
      <c r="L48" s="21"/>
      <c r="M48" s="21"/>
      <c r="N48" s="14" t="s">
        <v>121</v>
      </c>
      <c r="O48" s="15" t="s">
        <v>26</v>
      </c>
      <c r="P48" s="14" t="s">
        <v>27</v>
      </c>
      <c r="Q48" s="20" t="s">
        <v>39</v>
      </c>
    </row>
    <row r="49" s="2" customFormat="1" ht="132.95" customHeight="1" spans="1:17">
      <c r="A49" s="14">
        <v>45</v>
      </c>
      <c r="B49" s="15" t="s">
        <v>207</v>
      </c>
      <c r="C49" s="15" t="s">
        <v>208</v>
      </c>
      <c r="D49" s="16" t="s">
        <v>209</v>
      </c>
      <c r="E49" s="17" t="s">
        <v>32</v>
      </c>
      <c r="F49" s="16" t="s">
        <v>210</v>
      </c>
      <c r="G49" s="14">
        <f t="shared" si="4"/>
        <v>123</v>
      </c>
      <c r="H49" s="14">
        <f t="shared" si="5"/>
        <v>123</v>
      </c>
      <c r="I49" s="20">
        <v>123</v>
      </c>
      <c r="J49" s="20"/>
      <c r="K49" s="20"/>
      <c r="L49" s="21"/>
      <c r="M49" s="21"/>
      <c r="N49" s="14" t="s">
        <v>121</v>
      </c>
      <c r="O49" s="15" t="s">
        <v>26</v>
      </c>
      <c r="P49" s="14" t="s">
        <v>27</v>
      </c>
      <c r="Q49" s="20" t="s">
        <v>28</v>
      </c>
    </row>
    <row r="50" s="2" customFormat="1" ht="72.95" customHeight="1" spans="1:17">
      <c r="A50" s="14">
        <v>46</v>
      </c>
      <c r="B50" s="15" t="s">
        <v>211</v>
      </c>
      <c r="C50" s="15" t="s">
        <v>212</v>
      </c>
      <c r="D50" s="16" t="s">
        <v>213</v>
      </c>
      <c r="E50" s="17" t="s">
        <v>32</v>
      </c>
      <c r="F50" s="16" t="s">
        <v>214</v>
      </c>
      <c r="G50" s="14">
        <f t="shared" si="4"/>
        <v>9.4</v>
      </c>
      <c r="H50" s="14">
        <f t="shared" si="5"/>
        <v>9.4</v>
      </c>
      <c r="I50" s="20">
        <v>9.4</v>
      </c>
      <c r="J50" s="20"/>
      <c r="K50" s="20"/>
      <c r="L50" s="21"/>
      <c r="M50" s="21"/>
      <c r="N50" s="14" t="s">
        <v>121</v>
      </c>
      <c r="O50" s="15" t="s">
        <v>26</v>
      </c>
      <c r="P50" s="14" t="s">
        <v>27</v>
      </c>
      <c r="Q50" s="24"/>
    </row>
    <row r="51" s="2" customFormat="1" ht="177" customHeight="1" spans="1:17">
      <c r="A51" s="14">
        <v>47</v>
      </c>
      <c r="B51" s="15" t="s">
        <v>215</v>
      </c>
      <c r="C51" s="15" t="s">
        <v>216</v>
      </c>
      <c r="D51" s="16" t="s">
        <v>217</v>
      </c>
      <c r="E51" s="17" t="s">
        <v>32</v>
      </c>
      <c r="F51" s="16" t="s">
        <v>218</v>
      </c>
      <c r="G51" s="14">
        <f t="shared" si="4"/>
        <v>48.95</v>
      </c>
      <c r="H51" s="14">
        <f t="shared" si="5"/>
        <v>48.95</v>
      </c>
      <c r="I51" s="20">
        <v>48.95</v>
      </c>
      <c r="J51" s="20"/>
      <c r="K51" s="20"/>
      <c r="L51" s="21"/>
      <c r="M51" s="21"/>
      <c r="N51" s="14" t="s">
        <v>121</v>
      </c>
      <c r="O51" s="15" t="s">
        <v>26</v>
      </c>
      <c r="P51" s="14" t="s">
        <v>27</v>
      </c>
      <c r="Q51" s="24"/>
    </row>
    <row r="52" s="2" customFormat="1" ht="99.95" customHeight="1" spans="1:17">
      <c r="A52" s="14">
        <v>48</v>
      </c>
      <c r="B52" s="15" t="s">
        <v>219</v>
      </c>
      <c r="C52" s="15" t="s">
        <v>220</v>
      </c>
      <c r="D52" s="16" t="s">
        <v>221</v>
      </c>
      <c r="E52" s="17" t="s">
        <v>32</v>
      </c>
      <c r="F52" s="16" t="s">
        <v>222</v>
      </c>
      <c r="G52" s="14">
        <v>5.6</v>
      </c>
      <c r="H52" s="14">
        <v>5.6</v>
      </c>
      <c r="I52" s="20">
        <v>5.6</v>
      </c>
      <c r="J52" s="20"/>
      <c r="K52" s="20"/>
      <c r="L52" s="21"/>
      <c r="M52" s="21"/>
      <c r="N52" s="14" t="s">
        <v>121</v>
      </c>
      <c r="O52" s="15" t="s">
        <v>26</v>
      </c>
      <c r="P52" s="14" t="s">
        <v>27</v>
      </c>
      <c r="Q52" s="24"/>
    </row>
    <row r="53" s="2" customFormat="1" ht="162.75" customHeight="1" spans="1:17">
      <c r="A53" s="14">
        <v>49</v>
      </c>
      <c r="B53" s="15" t="s">
        <v>223</v>
      </c>
      <c r="C53" s="15" t="s">
        <v>224</v>
      </c>
      <c r="D53" s="16" t="s">
        <v>225</v>
      </c>
      <c r="E53" s="17" t="s">
        <v>32</v>
      </c>
      <c r="F53" s="16" t="s">
        <v>226</v>
      </c>
      <c r="G53" s="14">
        <f t="shared" si="4"/>
        <v>237.8</v>
      </c>
      <c r="H53" s="14">
        <f t="shared" si="5"/>
        <v>237.8</v>
      </c>
      <c r="I53" s="20">
        <v>237.8</v>
      </c>
      <c r="J53" s="20"/>
      <c r="K53" s="20"/>
      <c r="L53" s="21"/>
      <c r="M53" s="21"/>
      <c r="N53" s="14" t="s">
        <v>121</v>
      </c>
      <c r="O53" s="15" t="s">
        <v>26</v>
      </c>
      <c r="P53" s="14" t="s">
        <v>27</v>
      </c>
      <c r="Q53" s="24"/>
    </row>
    <row r="54" s="2" customFormat="1" ht="182.1" customHeight="1" spans="1:17">
      <c r="A54" s="14">
        <v>50</v>
      </c>
      <c r="B54" s="15" t="s">
        <v>227</v>
      </c>
      <c r="C54" s="15" t="s">
        <v>228</v>
      </c>
      <c r="D54" s="16" t="s">
        <v>229</v>
      </c>
      <c r="E54" s="17" t="s">
        <v>32</v>
      </c>
      <c r="F54" s="16" t="s">
        <v>230</v>
      </c>
      <c r="G54" s="14">
        <f t="shared" si="4"/>
        <v>150</v>
      </c>
      <c r="H54" s="14">
        <f t="shared" si="5"/>
        <v>150</v>
      </c>
      <c r="I54" s="20">
        <v>150</v>
      </c>
      <c r="J54" s="20"/>
      <c r="K54" s="20"/>
      <c r="L54" s="21"/>
      <c r="M54" s="21"/>
      <c r="N54" s="14" t="s">
        <v>121</v>
      </c>
      <c r="O54" s="15" t="s">
        <v>26</v>
      </c>
      <c r="P54" s="14" t="s">
        <v>27</v>
      </c>
      <c r="Q54" s="24"/>
    </row>
    <row r="55" s="2" customFormat="1" ht="141" customHeight="1" spans="1:17">
      <c r="A55" s="14">
        <v>51</v>
      </c>
      <c r="B55" s="15" t="s">
        <v>231</v>
      </c>
      <c r="C55" s="15" t="s">
        <v>232</v>
      </c>
      <c r="D55" s="16" t="s">
        <v>233</v>
      </c>
      <c r="E55" s="17" t="s">
        <v>32</v>
      </c>
      <c r="F55" s="16" t="s">
        <v>234</v>
      </c>
      <c r="G55" s="14">
        <f t="shared" si="4"/>
        <v>100</v>
      </c>
      <c r="H55" s="14">
        <f t="shared" si="5"/>
        <v>100</v>
      </c>
      <c r="I55" s="20">
        <v>100</v>
      </c>
      <c r="J55" s="20"/>
      <c r="K55" s="20"/>
      <c r="L55" s="21"/>
      <c r="M55" s="21"/>
      <c r="N55" s="14" t="s">
        <v>121</v>
      </c>
      <c r="O55" s="15" t="s">
        <v>26</v>
      </c>
      <c r="P55" s="14" t="s">
        <v>27</v>
      </c>
      <c r="Q55" s="24"/>
    </row>
    <row r="56" s="2" customFormat="1" ht="78" customHeight="1" spans="1:17">
      <c r="A56" s="14">
        <v>52</v>
      </c>
      <c r="B56" s="15" t="s">
        <v>235</v>
      </c>
      <c r="C56" s="16" t="s">
        <v>236</v>
      </c>
      <c r="D56" s="16" t="s">
        <v>237</v>
      </c>
      <c r="E56" s="17" t="s">
        <v>119</v>
      </c>
      <c r="F56" s="16" t="s">
        <v>238</v>
      </c>
      <c r="G56" s="14">
        <f t="shared" ref="G56:G61" si="6">H56+M56</f>
        <v>388.4</v>
      </c>
      <c r="H56" s="14">
        <f t="shared" ref="H56:H61" si="7">SUM(I56:L56)</f>
        <v>388.4</v>
      </c>
      <c r="I56" s="20">
        <v>388.4</v>
      </c>
      <c r="J56" s="20"/>
      <c r="K56" s="20"/>
      <c r="L56" s="21"/>
      <c r="M56" s="21"/>
      <c r="N56" s="14" t="s">
        <v>121</v>
      </c>
      <c r="O56" s="15" t="s">
        <v>26</v>
      </c>
      <c r="P56" s="14" t="s">
        <v>27</v>
      </c>
      <c r="Q56" s="24"/>
    </row>
    <row r="57" s="2" customFormat="1" customHeight="1" spans="1:17">
      <c r="A57" s="14">
        <v>53</v>
      </c>
      <c r="B57" s="15" t="s">
        <v>239</v>
      </c>
      <c r="C57" s="15" t="s">
        <v>240</v>
      </c>
      <c r="D57" s="16" t="s">
        <v>241</v>
      </c>
      <c r="E57" s="17" t="s">
        <v>119</v>
      </c>
      <c r="F57" s="16" t="s">
        <v>242</v>
      </c>
      <c r="G57" s="14">
        <f t="shared" si="6"/>
        <v>43</v>
      </c>
      <c r="H57" s="14">
        <f t="shared" si="7"/>
        <v>43</v>
      </c>
      <c r="I57" s="20">
        <v>43</v>
      </c>
      <c r="J57" s="20"/>
      <c r="K57" s="20"/>
      <c r="L57" s="21"/>
      <c r="M57" s="21"/>
      <c r="N57" s="14" t="s">
        <v>121</v>
      </c>
      <c r="O57" s="15" t="s">
        <v>26</v>
      </c>
      <c r="P57" s="14" t="s">
        <v>27</v>
      </c>
      <c r="Q57" s="24"/>
    </row>
    <row r="58" s="2" customFormat="1" customHeight="1" spans="1:17">
      <c r="A58" s="14">
        <v>54</v>
      </c>
      <c r="B58" s="15" t="s">
        <v>243</v>
      </c>
      <c r="C58" s="15" t="s">
        <v>244</v>
      </c>
      <c r="D58" s="16" t="s">
        <v>245</v>
      </c>
      <c r="E58" s="17" t="s">
        <v>119</v>
      </c>
      <c r="F58" s="16" t="s">
        <v>246</v>
      </c>
      <c r="G58" s="14">
        <f t="shared" si="6"/>
        <v>30</v>
      </c>
      <c r="H58" s="14">
        <f t="shared" si="7"/>
        <v>30</v>
      </c>
      <c r="I58" s="20">
        <v>30</v>
      </c>
      <c r="J58" s="20"/>
      <c r="K58" s="20"/>
      <c r="L58" s="21"/>
      <c r="M58" s="21"/>
      <c r="N58" s="14" t="s">
        <v>121</v>
      </c>
      <c r="O58" s="15" t="s">
        <v>26</v>
      </c>
      <c r="P58" s="14" t="s">
        <v>27</v>
      </c>
      <c r="Q58" s="24"/>
    </row>
    <row r="59" s="2" customFormat="1" customHeight="1" spans="1:17">
      <c r="A59" s="14">
        <v>55</v>
      </c>
      <c r="B59" s="15" t="s">
        <v>247</v>
      </c>
      <c r="C59" s="15" t="s">
        <v>248</v>
      </c>
      <c r="D59" s="16" t="s">
        <v>249</v>
      </c>
      <c r="E59" s="17" t="s">
        <v>119</v>
      </c>
      <c r="F59" s="16" t="s">
        <v>250</v>
      </c>
      <c r="G59" s="14">
        <f t="shared" si="6"/>
        <v>10</v>
      </c>
      <c r="H59" s="14">
        <f t="shared" si="7"/>
        <v>10</v>
      </c>
      <c r="I59" s="20">
        <v>10</v>
      </c>
      <c r="J59" s="20"/>
      <c r="K59" s="20"/>
      <c r="L59" s="21"/>
      <c r="M59" s="21"/>
      <c r="N59" s="14" t="s">
        <v>121</v>
      </c>
      <c r="O59" s="15" t="s">
        <v>26</v>
      </c>
      <c r="P59" s="14" t="s">
        <v>27</v>
      </c>
      <c r="Q59" s="24"/>
    </row>
    <row r="60" s="2" customFormat="1" customHeight="1" spans="1:17">
      <c r="A60" s="14">
        <v>56</v>
      </c>
      <c r="B60" s="15" t="s">
        <v>251</v>
      </c>
      <c r="C60" s="15" t="s">
        <v>252</v>
      </c>
      <c r="D60" s="16" t="s">
        <v>249</v>
      </c>
      <c r="E60" s="17" t="s">
        <v>119</v>
      </c>
      <c r="F60" s="16" t="s">
        <v>253</v>
      </c>
      <c r="G60" s="14">
        <f t="shared" si="6"/>
        <v>10</v>
      </c>
      <c r="H60" s="14">
        <f t="shared" si="7"/>
        <v>10</v>
      </c>
      <c r="I60" s="20">
        <v>10</v>
      </c>
      <c r="J60" s="20"/>
      <c r="K60" s="20"/>
      <c r="L60" s="21"/>
      <c r="M60" s="21"/>
      <c r="N60" s="14" t="s">
        <v>121</v>
      </c>
      <c r="O60" s="15" t="s">
        <v>26</v>
      </c>
      <c r="P60" s="14" t="s">
        <v>27</v>
      </c>
      <c r="Q60" s="24"/>
    </row>
    <row r="61" s="2" customFormat="1" ht="336" customHeight="1" spans="1:17">
      <c r="A61" s="14">
        <v>57</v>
      </c>
      <c r="B61" s="15" t="s">
        <v>254</v>
      </c>
      <c r="C61" s="15" t="s">
        <v>255</v>
      </c>
      <c r="D61" s="16" t="s">
        <v>256</v>
      </c>
      <c r="E61" s="17" t="s">
        <v>119</v>
      </c>
      <c r="F61" s="16" t="s">
        <v>257</v>
      </c>
      <c r="G61" s="14">
        <f t="shared" si="6"/>
        <v>198.6</v>
      </c>
      <c r="H61" s="14">
        <f t="shared" si="7"/>
        <v>198.6</v>
      </c>
      <c r="I61" s="20">
        <v>198.6</v>
      </c>
      <c r="J61" s="20"/>
      <c r="K61" s="20"/>
      <c r="L61" s="21"/>
      <c r="M61" s="21"/>
      <c r="N61" s="14" t="s">
        <v>121</v>
      </c>
      <c r="O61" s="15" t="s">
        <v>26</v>
      </c>
      <c r="P61" s="14" t="s">
        <v>27</v>
      </c>
      <c r="Q61" s="20" t="s">
        <v>28</v>
      </c>
    </row>
    <row r="62" s="2" customFormat="1" customHeight="1" spans="1:17">
      <c r="A62" s="14">
        <v>58</v>
      </c>
      <c r="B62" s="15" t="s">
        <v>258</v>
      </c>
      <c r="C62" s="15" t="s">
        <v>259</v>
      </c>
      <c r="D62" s="16" t="s">
        <v>260</v>
      </c>
      <c r="E62" s="17" t="s">
        <v>74</v>
      </c>
      <c r="F62" s="16" t="s">
        <v>261</v>
      </c>
      <c r="G62" s="14">
        <f t="shared" ref="G62:G70" si="8">H62+M62</f>
        <v>23.84</v>
      </c>
      <c r="H62" s="14">
        <f t="shared" ref="H62:H70" si="9">SUM(I62:L62)</f>
        <v>23.84</v>
      </c>
      <c r="I62" s="20">
        <v>23.84</v>
      </c>
      <c r="J62" s="20"/>
      <c r="K62" s="20"/>
      <c r="L62" s="21"/>
      <c r="M62" s="21"/>
      <c r="N62" s="14" t="s">
        <v>121</v>
      </c>
      <c r="O62" s="15" t="s">
        <v>26</v>
      </c>
      <c r="P62" s="14" t="s">
        <v>27</v>
      </c>
      <c r="Q62" s="24"/>
    </row>
    <row r="63" s="2" customFormat="1" customHeight="1" spans="1:17">
      <c r="A63" s="14">
        <v>59</v>
      </c>
      <c r="B63" s="15" t="s">
        <v>262</v>
      </c>
      <c r="C63" s="15" t="s">
        <v>263</v>
      </c>
      <c r="D63" s="16" t="s">
        <v>264</v>
      </c>
      <c r="E63" s="17" t="s">
        <v>74</v>
      </c>
      <c r="F63" s="16" t="s">
        <v>265</v>
      </c>
      <c r="G63" s="14">
        <f t="shared" si="8"/>
        <v>22.18</v>
      </c>
      <c r="H63" s="14">
        <f t="shared" si="9"/>
        <v>22.18</v>
      </c>
      <c r="I63" s="20">
        <v>22.18</v>
      </c>
      <c r="J63" s="20"/>
      <c r="K63" s="20"/>
      <c r="L63" s="21"/>
      <c r="M63" s="21"/>
      <c r="N63" s="14" t="s">
        <v>121</v>
      </c>
      <c r="O63" s="15" t="s">
        <v>26</v>
      </c>
      <c r="P63" s="14" t="s">
        <v>27</v>
      </c>
      <c r="Q63" s="24"/>
    </row>
    <row r="64" s="2" customFormat="1" customHeight="1" spans="1:17">
      <c r="A64" s="14">
        <v>60</v>
      </c>
      <c r="B64" s="15" t="s">
        <v>266</v>
      </c>
      <c r="C64" s="15" t="s">
        <v>267</v>
      </c>
      <c r="D64" s="16" t="s">
        <v>268</v>
      </c>
      <c r="E64" s="17" t="s">
        <v>74</v>
      </c>
      <c r="F64" s="16" t="s">
        <v>261</v>
      </c>
      <c r="G64" s="14">
        <f t="shared" si="8"/>
        <v>21.32</v>
      </c>
      <c r="H64" s="14">
        <f t="shared" si="9"/>
        <v>21.32</v>
      </c>
      <c r="I64" s="20">
        <v>21.32</v>
      </c>
      <c r="J64" s="20"/>
      <c r="K64" s="20"/>
      <c r="L64" s="21"/>
      <c r="M64" s="21"/>
      <c r="N64" s="14" t="s">
        <v>121</v>
      </c>
      <c r="O64" s="15" t="s">
        <v>26</v>
      </c>
      <c r="P64" s="14" t="s">
        <v>27</v>
      </c>
      <c r="Q64" s="24"/>
    </row>
    <row r="65" s="2" customFormat="1" customHeight="1" spans="1:17">
      <c r="A65" s="14">
        <v>61</v>
      </c>
      <c r="B65" s="15" t="s">
        <v>269</v>
      </c>
      <c r="C65" s="15" t="s">
        <v>270</v>
      </c>
      <c r="D65" s="16" t="s">
        <v>271</v>
      </c>
      <c r="E65" s="17" t="s">
        <v>74</v>
      </c>
      <c r="F65" s="16" t="s">
        <v>272</v>
      </c>
      <c r="G65" s="14">
        <f t="shared" si="8"/>
        <v>235.99</v>
      </c>
      <c r="H65" s="14">
        <f t="shared" si="9"/>
        <v>235.99</v>
      </c>
      <c r="I65" s="20">
        <v>235.99</v>
      </c>
      <c r="J65" s="20"/>
      <c r="K65" s="20"/>
      <c r="L65" s="21"/>
      <c r="M65" s="21"/>
      <c r="N65" s="14" t="s">
        <v>121</v>
      </c>
      <c r="O65" s="15" t="s">
        <v>26</v>
      </c>
      <c r="P65" s="14" t="s">
        <v>27</v>
      </c>
      <c r="Q65" s="24"/>
    </row>
    <row r="66" s="2" customFormat="1" customHeight="1" spans="1:17">
      <c r="A66" s="14">
        <v>62</v>
      </c>
      <c r="B66" s="15" t="s">
        <v>273</v>
      </c>
      <c r="C66" s="15" t="s">
        <v>274</v>
      </c>
      <c r="D66" s="16" t="s">
        <v>275</v>
      </c>
      <c r="E66" s="17" t="s">
        <v>74</v>
      </c>
      <c r="F66" s="16" t="s">
        <v>276</v>
      </c>
      <c r="G66" s="14">
        <f t="shared" si="8"/>
        <v>2.04</v>
      </c>
      <c r="H66" s="14">
        <f t="shared" si="9"/>
        <v>2.04</v>
      </c>
      <c r="I66" s="20">
        <v>2.04</v>
      </c>
      <c r="J66" s="20"/>
      <c r="K66" s="20"/>
      <c r="L66" s="21"/>
      <c r="M66" s="21"/>
      <c r="N66" s="14" t="s">
        <v>121</v>
      </c>
      <c r="O66" s="15" t="s">
        <v>26</v>
      </c>
      <c r="P66" s="14" t="s">
        <v>27</v>
      </c>
      <c r="Q66" s="20" t="s">
        <v>39</v>
      </c>
    </row>
    <row r="67" s="2" customFormat="1" customHeight="1" spans="1:17">
      <c r="A67" s="14">
        <v>63</v>
      </c>
      <c r="B67" s="15" t="s">
        <v>277</v>
      </c>
      <c r="C67" s="15" t="s">
        <v>278</v>
      </c>
      <c r="D67" s="16" t="s">
        <v>279</v>
      </c>
      <c r="E67" s="17" t="s">
        <v>74</v>
      </c>
      <c r="F67" s="16" t="s">
        <v>280</v>
      </c>
      <c r="G67" s="14">
        <f t="shared" si="8"/>
        <v>62.94</v>
      </c>
      <c r="H67" s="14">
        <f t="shared" si="9"/>
        <v>62.94</v>
      </c>
      <c r="I67" s="20">
        <v>62.94</v>
      </c>
      <c r="J67" s="20"/>
      <c r="K67" s="20"/>
      <c r="L67" s="21"/>
      <c r="M67" s="21"/>
      <c r="N67" s="14" t="s">
        <v>121</v>
      </c>
      <c r="O67" s="15" t="s">
        <v>26</v>
      </c>
      <c r="P67" s="14" t="s">
        <v>27</v>
      </c>
      <c r="Q67" s="24"/>
    </row>
    <row r="68" s="2" customFormat="1" customHeight="1" spans="1:17">
      <c r="A68" s="14">
        <v>64</v>
      </c>
      <c r="B68" s="15" t="s">
        <v>281</v>
      </c>
      <c r="C68" s="15" t="s">
        <v>282</v>
      </c>
      <c r="D68" s="16" t="s">
        <v>283</v>
      </c>
      <c r="E68" s="17" t="s">
        <v>74</v>
      </c>
      <c r="F68" s="16" t="s">
        <v>284</v>
      </c>
      <c r="G68" s="14">
        <f t="shared" si="8"/>
        <v>22.1</v>
      </c>
      <c r="H68" s="14">
        <f t="shared" si="9"/>
        <v>22.1</v>
      </c>
      <c r="I68" s="20">
        <v>22.1</v>
      </c>
      <c r="J68" s="20"/>
      <c r="K68" s="20"/>
      <c r="L68" s="21"/>
      <c r="M68" s="21"/>
      <c r="N68" s="14" t="s">
        <v>121</v>
      </c>
      <c r="O68" s="15" t="s">
        <v>26</v>
      </c>
      <c r="P68" s="14" t="s">
        <v>27</v>
      </c>
      <c r="Q68" s="20" t="s">
        <v>39</v>
      </c>
    </row>
    <row r="69" s="2" customFormat="1" customHeight="1" spans="1:17">
      <c r="A69" s="14">
        <v>65</v>
      </c>
      <c r="B69" s="15" t="s">
        <v>285</v>
      </c>
      <c r="C69" s="15" t="s">
        <v>286</v>
      </c>
      <c r="D69" s="16" t="s">
        <v>287</v>
      </c>
      <c r="E69" s="17" t="s">
        <v>74</v>
      </c>
      <c r="F69" s="16" t="s">
        <v>288</v>
      </c>
      <c r="G69" s="14">
        <f t="shared" si="8"/>
        <v>2</v>
      </c>
      <c r="H69" s="14">
        <f t="shared" si="9"/>
        <v>2</v>
      </c>
      <c r="I69" s="20">
        <v>2</v>
      </c>
      <c r="J69" s="20"/>
      <c r="K69" s="20"/>
      <c r="L69" s="21"/>
      <c r="M69" s="21"/>
      <c r="N69" s="14" t="s">
        <v>121</v>
      </c>
      <c r="O69" s="15" t="s">
        <v>26</v>
      </c>
      <c r="P69" s="14" t="s">
        <v>27</v>
      </c>
      <c r="Q69" s="20" t="s">
        <v>28</v>
      </c>
    </row>
    <row r="70" s="2" customFormat="1" ht="48.95" customHeight="1" spans="1:17">
      <c r="A70" s="14">
        <v>66</v>
      </c>
      <c r="B70" s="15" t="s">
        <v>289</v>
      </c>
      <c r="C70" s="15" t="s">
        <v>290</v>
      </c>
      <c r="D70" s="16" t="s">
        <v>291</v>
      </c>
      <c r="E70" s="17" t="s">
        <v>74</v>
      </c>
      <c r="F70" s="16" t="s">
        <v>292</v>
      </c>
      <c r="G70" s="14">
        <f t="shared" si="8"/>
        <v>75.68</v>
      </c>
      <c r="H70" s="14">
        <f t="shared" si="9"/>
        <v>75.68</v>
      </c>
      <c r="I70" s="20">
        <v>75.68</v>
      </c>
      <c r="J70" s="20"/>
      <c r="K70" s="20"/>
      <c r="L70" s="21"/>
      <c r="M70" s="21"/>
      <c r="N70" s="14" t="s">
        <v>121</v>
      </c>
      <c r="O70" s="15" t="s">
        <v>26</v>
      </c>
      <c r="P70" s="14" t="s">
        <v>27</v>
      </c>
      <c r="Q70" s="24"/>
    </row>
    <row r="71" s="2" customFormat="1" ht="48.95" customHeight="1" spans="1:17">
      <c r="A71" s="14">
        <v>67</v>
      </c>
      <c r="B71" s="15" t="s">
        <v>293</v>
      </c>
      <c r="C71" s="15" t="s">
        <v>294</v>
      </c>
      <c r="D71" s="16" t="s">
        <v>295</v>
      </c>
      <c r="E71" s="17" t="s">
        <v>32</v>
      </c>
      <c r="F71" s="16" t="s">
        <v>296</v>
      </c>
      <c r="G71" s="14">
        <f t="shared" ref="G71:G81" si="10">H71+M71</f>
        <v>21.975</v>
      </c>
      <c r="H71" s="14">
        <f t="shared" ref="H71:H81" si="11">SUM(I71:L71)</f>
        <v>21.975</v>
      </c>
      <c r="I71" s="14">
        <v>21.975</v>
      </c>
      <c r="J71" s="20"/>
      <c r="K71" s="20"/>
      <c r="L71" s="21"/>
      <c r="M71" s="21"/>
      <c r="N71" s="14" t="s">
        <v>121</v>
      </c>
      <c r="O71" s="15" t="s">
        <v>26</v>
      </c>
      <c r="P71" s="14" t="s">
        <v>27</v>
      </c>
      <c r="Q71" s="24"/>
    </row>
    <row r="72" s="2" customFormat="1" ht="48.95" customHeight="1" spans="1:17">
      <c r="A72" s="14">
        <v>68</v>
      </c>
      <c r="B72" s="15" t="s">
        <v>297</v>
      </c>
      <c r="C72" s="15" t="s">
        <v>298</v>
      </c>
      <c r="D72" s="16" t="s">
        <v>299</v>
      </c>
      <c r="E72" s="17" t="s">
        <v>32</v>
      </c>
      <c r="F72" s="16" t="s">
        <v>300</v>
      </c>
      <c r="G72" s="14">
        <f t="shared" si="10"/>
        <v>34.455</v>
      </c>
      <c r="H72" s="14">
        <f t="shared" si="11"/>
        <v>34.455</v>
      </c>
      <c r="I72" s="14">
        <v>34.455</v>
      </c>
      <c r="J72" s="20"/>
      <c r="K72" s="20"/>
      <c r="L72" s="21"/>
      <c r="M72" s="21"/>
      <c r="N72" s="14" t="s">
        <v>121</v>
      </c>
      <c r="O72" s="15" t="s">
        <v>26</v>
      </c>
      <c r="P72" s="14" t="s">
        <v>27</v>
      </c>
      <c r="Q72" s="24"/>
    </row>
    <row r="73" s="2" customFormat="1" ht="48.95" customHeight="1" spans="1:17">
      <c r="A73" s="14">
        <v>69</v>
      </c>
      <c r="B73" s="15" t="s">
        <v>301</v>
      </c>
      <c r="C73" s="15" t="s">
        <v>302</v>
      </c>
      <c r="D73" s="16" t="s">
        <v>303</v>
      </c>
      <c r="E73" s="17" t="s">
        <v>32</v>
      </c>
      <c r="F73" s="16" t="s">
        <v>304</v>
      </c>
      <c r="G73" s="14">
        <f t="shared" si="10"/>
        <v>7.2</v>
      </c>
      <c r="H73" s="14">
        <f t="shared" si="11"/>
        <v>7.2</v>
      </c>
      <c r="I73" s="14">
        <v>7.2</v>
      </c>
      <c r="J73" s="20"/>
      <c r="K73" s="20"/>
      <c r="L73" s="21"/>
      <c r="M73" s="21"/>
      <c r="N73" s="14" t="s">
        <v>121</v>
      </c>
      <c r="O73" s="15" t="s">
        <v>26</v>
      </c>
      <c r="P73" s="14" t="s">
        <v>27</v>
      </c>
      <c r="Q73" s="24"/>
    </row>
    <row r="74" s="2" customFormat="1" ht="48.95" customHeight="1" spans="1:17">
      <c r="A74" s="14">
        <v>70</v>
      </c>
      <c r="B74" s="15" t="s">
        <v>305</v>
      </c>
      <c r="C74" s="15" t="s">
        <v>306</v>
      </c>
      <c r="D74" s="16" t="s">
        <v>307</v>
      </c>
      <c r="E74" s="17" t="s">
        <v>32</v>
      </c>
      <c r="F74" s="16" t="s">
        <v>308</v>
      </c>
      <c r="G74" s="14">
        <f t="shared" si="10"/>
        <v>2.975</v>
      </c>
      <c r="H74" s="14">
        <f t="shared" si="11"/>
        <v>2.975</v>
      </c>
      <c r="I74" s="14">
        <v>2.975</v>
      </c>
      <c r="J74" s="20"/>
      <c r="K74" s="20"/>
      <c r="L74" s="21"/>
      <c r="M74" s="21"/>
      <c r="N74" s="14" t="s">
        <v>121</v>
      </c>
      <c r="O74" s="15" t="s">
        <v>26</v>
      </c>
      <c r="P74" s="14" t="s">
        <v>27</v>
      </c>
      <c r="Q74" s="24"/>
    </row>
    <row r="75" s="2" customFormat="1" ht="48.95" customHeight="1" spans="1:17">
      <c r="A75" s="14">
        <v>71</v>
      </c>
      <c r="B75" s="15" t="s">
        <v>309</v>
      </c>
      <c r="C75" s="15" t="s">
        <v>310</v>
      </c>
      <c r="D75" s="16" t="s">
        <v>311</v>
      </c>
      <c r="E75" s="17" t="s">
        <v>32</v>
      </c>
      <c r="F75" s="16" t="s">
        <v>312</v>
      </c>
      <c r="G75" s="14">
        <f t="shared" si="10"/>
        <v>3.83</v>
      </c>
      <c r="H75" s="14">
        <f t="shared" si="11"/>
        <v>3.83</v>
      </c>
      <c r="I75" s="14">
        <v>3.83</v>
      </c>
      <c r="J75" s="20"/>
      <c r="K75" s="20"/>
      <c r="L75" s="21"/>
      <c r="M75" s="21"/>
      <c r="N75" s="14" t="s">
        <v>121</v>
      </c>
      <c r="O75" s="15" t="s">
        <v>26</v>
      </c>
      <c r="P75" s="14" t="s">
        <v>27</v>
      </c>
      <c r="Q75" s="24"/>
    </row>
    <row r="76" s="2" customFormat="1" ht="48.95" customHeight="1" spans="1:17">
      <c r="A76" s="14">
        <v>72</v>
      </c>
      <c r="B76" s="15" t="s">
        <v>313</v>
      </c>
      <c r="C76" s="15" t="s">
        <v>314</v>
      </c>
      <c r="D76" s="16" t="s">
        <v>315</v>
      </c>
      <c r="E76" s="17" t="s">
        <v>32</v>
      </c>
      <c r="F76" s="16" t="s">
        <v>316</v>
      </c>
      <c r="G76" s="14">
        <f t="shared" si="10"/>
        <v>35</v>
      </c>
      <c r="H76" s="14">
        <f t="shared" si="11"/>
        <v>35</v>
      </c>
      <c r="I76" s="20">
        <v>35</v>
      </c>
      <c r="J76" s="20"/>
      <c r="K76" s="20"/>
      <c r="L76" s="21"/>
      <c r="M76" s="21"/>
      <c r="N76" s="14" t="s">
        <v>121</v>
      </c>
      <c r="O76" s="15" t="s">
        <v>26</v>
      </c>
      <c r="P76" s="14" t="s">
        <v>27</v>
      </c>
      <c r="Q76" s="24"/>
    </row>
    <row r="77" s="2" customFormat="1" ht="48.95" customHeight="1" spans="1:17">
      <c r="A77" s="14">
        <v>73</v>
      </c>
      <c r="B77" s="15" t="s">
        <v>317</v>
      </c>
      <c r="C77" s="15" t="s">
        <v>318</v>
      </c>
      <c r="D77" s="16" t="s">
        <v>319</v>
      </c>
      <c r="E77" s="17" t="s">
        <v>32</v>
      </c>
      <c r="F77" s="16" t="s">
        <v>320</v>
      </c>
      <c r="G77" s="14">
        <f t="shared" si="10"/>
        <v>24.79</v>
      </c>
      <c r="H77" s="14">
        <f t="shared" si="11"/>
        <v>24.79</v>
      </c>
      <c r="I77" s="14">
        <v>24.79</v>
      </c>
      <c r="J77" s="20"/>
      <c r="K77" s="20"/>
      <c r="L77" s="21"/>
      <c r="M77" s="21"/>
      <c r="N77" s="14" t="s">
        <v>121</v>
      </c>
      <c r="O77" s="15" t="s">
        <v>26</v>
      </c>
      <c r="P77" s="14" t="s">
        <v>27</v>
      </c>
      <c r="Q77" s="24"/>
    </row>
    <row r="78" s="2" customFormat="1" ht="48.95" customHeight="1" spans="1:17">
      <c r="A78" s="14">
        <v>74</v>
      </c>
      <c r="B78" s="15" t="s">
        <v>321</v>
      </c>
      <c r="C78" s="15" t="s">
        <v>322</v>
      </c>
      <c r="D78" s="16" t="s">
        <v>323</v>
      </c>
      <c r="E78" s="17" t="s">
        <v>32</v>
      </c>
      <c r="F78" s="16" t="s">
        <v>324</v>
      </c>
      <c r="G78" s="14">
        <f t="shared" si="10"/>
        <v>129.09</v>
      </c>
      <c r="H78" s="14">
        <f t="shared" si="11"/>
        <v>129.09</v>
      </c>
      <c r="I78" s="14">
        <v>129.09</v>
      </c>
      <c r="J78" s="20"/>
      <c r="K78" s="20"/>
      <c r="L78" s="21"/>
      <c r="M78" s="21"/>
      <c r="N78" s="14" t="s">
        <v>121</v>
      </c>
      <c r="O78" s="15" t="s">
        <v>26</v>
      </c>
      <c r="P78" s="14" t="s">
        <v>27</v>
      </c>
      <c r="Q78" s="24"/>
    </row>
    <row r="79" s="2" customFormat="1" ht="48.95" customHeight="1" spans="1:17">
      <c r="A79" s="14">
        <v>75</v>
      </c>
      <c r="B79" s="15" t="s">
        <v>325</v>
      </c>
      <c r="C79" s="15" t="s">
        <v>326</v>
      </c>
      <c r="D79" s="16" t="s">
        <v>327</v>
      </c>
      <c r="E79" s="17" t="s">
        <v>32</v>
      </c>
      <c r="F79" s="16" t="s">
        <v>328</v>
      </c>
      <c r="G79" s="14">
        <f t="shared" si="10"/>
        <v>14.04</v>
      </c>
      <c r="H79" s="14">
        <f t="shared" si="11"/>
        <v>14.04</v>
      </c>
      <c r="I79" s="14">
        <v>14.04</v>
      </c>
      <c r="J79" s="20"/>
      <c r="K79" s="20"/>
      <c r="L79" s="21"/>
      <c r="M79" s="21"/>
      <c r="N79" s="14" t="s">
        <v>121</v>
      </c>
      <c r="O79" s="15" t="s">
        <v>26</v>
      </c>
      <c r="P79" s="14" t="s">
        <v>27</v>
      </c>
      <c r="Q79" s="24"/>
    </row>
    <row r="80" s="2" customFormat="1" ht="50.1" customHeight="1" spans="1:17">
      <c r="A80" s="14">
        <v>76</v>
      </c>
      <c r="B80" s="15" t="s">
        <v>329</v>
      </c>
      <c r="C80" s="15" t="s">
        <v>330</v>
      </c>
      <c r="D80" s="16" t="s">
        <v>331</v>
      </c>
      <c r="E80" s="17" t="s">
        <v>32</v>
      </c>
      <c r="F80" s="16" t="s">
        <v>332</v>
      </c>
      <c r="G80" s="14">
        <f t="shared" si="10"/>
        <v>18.06</v>
      </c>
      <c r="H80" s="14">
        <f t="shared" si="11"/>
        <v>18.06</v>
      </c>
      <c r="I80" s="14">
        <v>18.06</v>
      </c>
      <c r="J80" s="20"/>
      <c r="K80" s="20"/>
      <c r="L80" s="21"/>
      <c r="M80" s="21"/>
      <c r="N80" s="14" t="s">
        <v>121</v>
      </c>
      <c r="O80" s="15" t="s">
        <v>26</v>
      </c>
      <c r="P80" s="14" t="s">
        <v>27</v>
      </c>
      <c r="Q80" s="24"/>
    </row>
    <row r="81" s="2" customFormat="1" ht="131.1" customHeight="1" spans="1:17">
      <c r="A81" s="14">
        <v>77</v>
      </c>
      <c r="B81" s="15" t="s">
        <v>333</v>
      </c>
      <c r="C81" s="15" t="s">
        <v>334</v>
      </c>
      <c r="D81" s="16" t="s">
        <v>335</v>
      </c>
      <c r="E81" s="17" t="s">
        <v>32</v>
      </c>
      <c r="F81" s="16" t="s">
        <v>336</v>
      </c>
      <c r="G81" s="14">
        <f t="shared" si="10"/>
        <v>50</v>
      </c>
      <c r="H81" s="14">
        <f t="shared" si="11"/>
        <v>50</v>
      </c>
      <c r="I81" s="20">
        <v>50</v>
      </c>
      <c r="J81" s="20"/>
      <c r="K81" s="20"/>
      <c r="L81" s="21"/>
      <c r="M81" s="21"/>
      <c r="N81" s="14" t="s">
        <v>121</v>
      </c>
      <c r="O81" s="15" t="s">
        <v>26</v>
      </c>
      <c r="P81" s="14" t="s">
        <v>27</v>
      </c>
      <c r="Q81" s="24"/>
    </row>
    <row r="82" s="2" customFormat="1" ht="33" customHeight="1" spans="1:17">
      <c r="A82" s="14">
        <v>78</v>
      </c>
      <c r="B82" s="15" t="s">
        <v>337</v>
      </c>
      <c r="C82" s="15" t="s">
        <v>338</v>
      </c>
      <c r="D82" s="16" t="s">
        <v>339</v>
      </c>
      <c r="E82" s="17" t="s">
        <v>340</v>
      </c>
      <c r="F82" s="16" t="s">
        <v>341</v>
      </c>
      <c r="G82" s="14">
        <v>8</v>
      </c>
      <c r="H82" s="14">
        <v>8</v>
      </c>
      <c r="I82" s="14">
        <v>8</v>
      </c>
      <c r="J82" s="20"/>
      <c r="K82" s="20"/>
      <c r="L82" s="21"/>
      <c r="M82" s="21"/>
      <c r="N82" s="14" t="s">
        <v>121</v>
      </c>
      <c r="O82" s="15" t="s">
        <v>26</v>
      </c>
      <c r="P82" s="14" t="s">
        <v>27</v>
      </c>
      <c r="Q82" s="24"/>
    </row>
    <row r="83" s="2" customFormat="1" ht="122.1" customHeight="1" spans="1:17">
      <c r="A83" s="14">
        <v>79</v>
      </c>
      <c r="B83" s="15" t="s">
        <v>342</v>
      </c>
      <c r="C83" s="15" t="s">
        <v>343</v>
      </c>
      <c r="D83" s="16" t="s">
        <v>344</v>
      </c>
      <c r="E83" s="17" t="s">
        <v>32</v>
      </c>
      <c r="F83" s="16" t="s">
        <v>345</v>
      </c>
      <c r="G83" s="14">
        <f t="shared" ref="G83:G95" si="12">H83+M83</f>
        <v>50</v>
      </c>
      <c r="H83" s="14">
        <f t="shared" ref="H83:H95" si="13">SUM(I83:L83)</f>
        <v>50</v>
      </c>
      <c r="I83" s="14">
        <v>50</v>
      </c>
      <c r="J83" s="14"/>
      <c r="K83" s="14"/>
      <c r="L83" s="22"/>
      <c r="M83" s="22"/>
      <c r="N83" s="14" t="s">
        <v>121</v>
      </c>
      <c r="O83" s="15" t="s">
        <v>26</v>
      </c>
      <c r="P83" s="14" t="s">
        <v>27</v>
      </c>
      <c r="Q83" s="23"/>
    </row>
    <row r="84" s="2" customFormat="1" ht="99.95" customHeight="1" spans="1:17">
      <c r="A84" s="14">
        <v>80</v>
      </c>
      <c r="B84" s="15" t="s">
        <v>346</v>
      </c>
      <c r="C84" s="15" t="s">
        <v>347</v>
      </c>
      <c r="D84" s="16" t="s">
        <v>348</v>
      </c>
      <c r="E84" s="17" t="s">
        <v>32</v>
      </c>
      <c r="F84" s="16" t="s">
        <v>349</v>
      </c>
      <c r="G84" s="14">
        <f t="shared" si="12"/>
        <v>20</v>
      </c>
      <c r="H84" s="14">
        <f t="shared" si="13"/>
        <v>20</v>
      </c>
      <c r="I84" s="14">
        <v>20</v>
      </c>
      <c r="J84" s="14"/>
      <c r="K84" s="14"/>
      <c r="L84" s="22"/>
      <c r="M84" s="22"/>
      <c r="N84" s="14" t="s">
        <v>121</v>
      </c>
      <c r="O84" s="15" t="s">
        <v>26</v>
      </c>
      <c r="P84" s="14" t="s">
        <v>27</v>
      </c>
      <c r="Q84" s="23"/>
    </row>
    <row r="85" s="2" customFormat="1" ht="87.95" customHeight="1" spans="1:17">
      <c r="A85" s="14">
        <v>81</v>
      </c>
      <c r="B85" s="15" t="s">
        <v>350</v>
      </c>
      <c r="C85" s="15" t="s">
        <v>347</v>
      </c>
      <c r="D85" s="25" t="s">
        <v>351</v>
      </c>
      <c r="E85" s="14" t="s">
        <v>352</v>
      </c>
      <c r="F85" s="25" t="s">
        <v>353</v>
      </c>
      <c r="G85" s="14">
        <f t="shared" si="12"/>
        <v>102</v>
      </c>
      <c r="H85" s="14">
        <f t="shared" si="13"/>
        <v>102</v>
      </c>
      <c r="I85" s="14">
        <v>102</v>
      </c>
      <c r="J85" s="14"/>
      <c r="K85" s="14"/>
      <c r="L85" s="22"/>
      <c r="M85" s="22"/>
      <c r="N85" s="14" t="s">
        <v>121</v>
      </c>
      <c r="O85" s="15" t="s">
        <v>26</v>
      </c>
      <c r="P85" s="14" t="s">
        <v>354</v>
      </c>
      <c r="Q85" s="23"/>
    </row>
    <row r="86" s="2" customFormat="1" ht="99.95" customHeight="1" spans="1:17">
      <c r="A86" s="14">
        <v>82</v>
      </c>
      <c r="B86" s="15" t="s">
        <v>355</v>
      </c>
      <c r="C86" s="15" t="s">
        <v>356</v>
      </c>
      <c r="D86" s="16" t="s">
        <v>357</v>
      </c>
      <c r="E86" s="17" t="s">
        <v>32</v>
      </c>
      <c r="F86" s="16" t="s">
        <v>358</v>
      </c>
      <c r="G86" s="14">
        <f t="shared" si="12"/>
        <v>70</v>
      </c>
      <c r="H86" s="14">
        <f t="shared" si="13"/>
        <v>70</v>
      </c>
      <c r="I86" s="14">
        <v>70</v>
      </c>
      <c r="J86" s="14"/>
      <c r="K86" s="14"/>
      <c r="L86" s="22"/>
      <c r="M86" s="22"/>
      <c r="N86" s="14" t="s">
        <v>121</v>
      </c>
      <c r="O86" s="15" t="s">
        <v>26</v>
      </c>
      <c r="P86" s="14" t="s">
        <v>27</v>
      </c>
      <c r="Q86" s="23"/>
    </row>
    <row r="87" s="3" customFormat="1" ht="99.95" customHeight="1" spans="1:18">
      <c r="A87" s="14">
        <v>83</v>
      </c>
      <c r="B87" s="15" t="s">
        <v>359</v>
      </c>
      <c r="C87" s="15" t="s">
        <v>360</v>
      </c>
      <c r="D87" s="16" t="s">
        <v>361</v>
      </c>
      <c r="E87" s="17" t="s">
        <v>32</v>
      </c>
      <c r="F87" s="16" t="s">
        <v>362</v>
      </c>
      <c r="G87" s="14">
        <f t="shared" si="12"/>
        <v>140</v>
      </c>
      <c r="H87" s="14">
        <f t="shared" si="13"/>
        <v>140</v>
      </c>
      <c r="I87" s="14">
        <v>140</v>
      </c>
      <c r="J87" s="14"/>
      <c r="K87" s="14"/>
      <c r="L87" s="22"/>
      <c r="M87" s="22"/>
      <c r="N87" s="14" t="s">
        <v>121</v>
      </c>
      <c r="O87" s="15" t="s">
        <v>26</v>
      </c>
      <c r="P87" s="14" t="s">
        <v>27</v>
      </c>
      <c r="Q87" s="23"/>
      <c r="R87" s="2"/>
    </row>
    <row r="88" s="3" customFormat="1" ht="99.95" customHeight="1" spans="1:18">
      <c r="A88" s="14">
        <v>84</v>
      </c>
      <c r="B88" s="15" t="s">
        <v>363</v>
      </c>
      <c r="C88" s="15" t="s">
        <v>364</v>
      </c>
      <c r="D88" s="16" t="s">
        <v>365</v>
      </c>
      <c r="E88" s="17" t="s">
        <v>32</v>
      </c>
      <c r="F88" s="16" t="s">
        <v>366</v>
      </c>
      <c r="G88" s="14">
        <f t="shared" si="12"/>
        <v>8</v>
      </c>
      <c r="H88" s="14">
        <f t="shared" si="13"/>
        <v>8</v>
      </c>
      <c r="I88" s="14">
        <v>8</v>
      </c>
      <c r="J88" s="14"/>
      <c r="K88" s="14"/>
      <c r="L88" s="22"/>
      <c r="M88" s="22"/>
      <c r="N88" s="14" t="s">
        <v>121</v>
      </c>
      <c r="O88" s="15" t="s">
        <v>26</v>
      </c>
      <c r="P88" s="14" t="s">
        <v>27</v>
      </c>
      <c r="Q88" s="23"/>
      <c r="R88" s="2"/>
    </row>
    <row r="89" s="3" customFormat="1" ht="99.95" customHeight="1" spans="1:18">
      <c r="A89" s="14">
        <v>85</v>
      </c>
      <c r="B89" s="15" t="s">
        <v>367</v>
      </c>
      <c r="C89" s="16" t="s">
        <v>65</v>
      </c>
      <c r="D89" s="16" t="s">
        <v>368</v>
      </c>
      <c r="E89" s="16" t="s">
        <v>32</v>
      </c>
      <c r="F89" s="26" t="s">
        <v>369</v>
      </c>
      <c r="G89" s="14">
        <f t="shared" si="12"/>
        <v>180</v>
      </c>
      <c r="H89" s="14">
        <f t="shared" si="13"/>
        <v>180</v>
      </c>
      <c r="I89" s="14">
        <v>180</v>
      </c>
      <c r="J89" s="14"/>
      <c r="K89" s="14"/>
      <c r="L89" s="22"/>
      <c r="M89" s="22"/>
      <c r="N89" s="14" t="s">
        <v>121</v>
      </c>
      <c r="O89" s="15" t="s">
        <v>26</v>
      </c>
      <c r="P89" s="14" t="s">
        <v>27</v>
      </c>
      <c r="Q89" s="14" t="s">
        <v>39</v>
      </c>
      <c r="R89" s="2"/>
    </row>
    <row r="90" s="3" customFormat="1" ht="81" customHeight="1" spans="1:18">
      <c r="A90" s="14">
        <v>86</v>
      </c>
      <c r="B90" s="14" t="s">
        <v>370</v>
      </c>
      <c r="C90" s="14" t="s">
        <v>371</v>
      </c>
      <c r="D90" s="16" t="s">
        <v>372</v>
      </c>
      <c r="E90" s="14" t="s">
        <v>373</v>
      </c>
      <c r="F90" s="16" t="s">
        <v>374</v>
      </c>
      <c r="G90" s="14">
        <f t="shared" si="12"/>
        <v>60</v>
      </c>
      <c r="H90" s="14">
        <f t="shared" si="13"/>
        <v>60</v>
      </c>
      <c r="I90" s="20">
        <v>60</v>
      </c>
      <c r="J90" s="20"/>
      <c r="K90" s="20"/>
      <c r="L90" s="21"/>
      <c r="M90" s="21"/>
      <c r="N90" s="14" t="s">
        <v>375</v>
      </c>
      <c r="O90" s="14" t="s">
        <v>26</v>
      </c>
      <c r="P90" s="14" t="s">
        <v>376</v>
      </c>
      <c r="Q90" s="20" t="s">
        <v>39</v>
      </c>
      <c r="R90" s="2"/>
    </row>
    <row r="91" s="3" customFormat="1" ht="81.95" customHeight="1" spans="1:18">
      <c r="A91" s="14">
        <v>87</v>
      </c>
      <c r="B91" s="14" t="s">
        <v>377</v>
      </c>
      <c r="C91" s="14" t="s">
        <v>378</v>
      </c>
      <c r="D91" s="16" t="s">
        <v>379</v>
      </c>
      <c r="E91" s="14" t="s">
        <v>373</v>
      </c>
      <c r="F91" s="16" t="s">
        <v>380</v>
      </c>
      <c r="G91" s="14">
        <f t="shared" si="12"/>
        <v>70</v>
      </c>
      <c r="H91" s="14">
        <f t="shared" si="13"/>
        <v>70</v>
      </c>
      <c r="I91" s="20">
        <v>70</v>
      </c>
      <c r="J91" s="20"/>
      <c r="K91" s="20"/>
      <c r="L91" s="21"/>
      <c r="M91" s="21"/>
      <c r="N91" s="14" t="s">
        <v>375</v>
      </c>
      <c r="O91" s="14" t="s">
        <v>26</v>
      </c>
      <c r="P91" s="14" t="s">
        <v>376</v>
      </c>
      <c r="Q91" s="20" t="s">
        <v>39</v>
      </c>
      <c r="R91" s="2"/>
    </row>
    <row r="92" s="3" customFormat="1" ht="99.95" customHeight="1" spans="1:18">
      <c r="A92" s="14">
        <v>88</v>
      </c>
      <c r="B92" s="14" t="s">
        <v>381</v>
      </c>
      <c r="C92" s="14" t="s">
        <v>382</v>
      </c>
      <c r="D92" s="16" t="s">
        <v>383</v>
      </c>
      <c r="E92" s="14" t="s">
        <v>373</v>
      </c>
      <c r="F92" s="16" t="s">
        <v>384</v>
      </c>
      <c r="G92" s="14">
        <f t="shared" si="12"/>
        <v>65</v>
      </c>
      <c r="H92" s="14">
        <f t="shared" si="13"/>
        <v>65</v>
      </c>
      <c r="I92" s="20">
        <v>65</v>
      </c>
      <c r="J92" s="20"/>
      <c r="K92" s="20"/>
      <c r="L92" s="21"/>
      <c r="M92" s="21"/>
      <c r="N92" s="14" t="s">
        <v>375</v>
      </c>
      <c r="O92" s="14" t="s">
        <v>26</v>
      </c>
      <c r="P92" s="14" t="s">
        <v>376</v>
      </c>
      <c r="Q92" s="20" t="s">
        <v>39</v>
      </c>
      <c r="R92" s="2"/>
    </row>
    <row r="93" s="3" customFormat="1" ht="99.95" customHeight="1" spans="1:18">
      <c r="A93" s="14">
        <v>89</v>
      </c>
      <c r="B93" s="15" t="s">
        <v>385</v>
      </c>
      <c r="C93" s="14" t="s">
        <v>386</v>
      </c>
      <c r="D93" s="16" t="s">
        <v>387</v>
      </c>
      <c r="E93" s="14" t="s">
        <v>388</v>
      </c>
      <c r="F93" s="16" t="s">
        <v>389</v>
      </c>
      <c r="G93" s="14">
        <f t="shared" si="12"/>
        <v>50</v>
      </c>
      <c r="H93" s="14">
        <f t="shared" si="13"/>
        <v>50</v>
      </c>
      <c r="I93" s="14">
        <v>50</v>
      </c>
      <c r="J93" s="14"/>
      <c r="K93" s="14"/>
      <c r="L93" s="22"/>
      <c r="M93" s="22"/>
      <c r="N93" s="15" t="s">
        <v>121</v>
      </c>
      <c r="O93" s="15" t="s">
        <v>26</v>
      </c>
      <c r="P93" s="15" t="s">
        <v>390</v>
      </c>
      <c r="Q93" s="23"/>
      <c r="R93" s="2"/>
    </row>
    <row r="94" s="2" customFormat="1" ht="99.95" customHeight="1" spans="1:17">
      <c r="A94" s="14">
        <v>90</v>
      </c>
      <c r="B94" s="15" t="s">
        <v>385</v>
      </c>
      <c r="C94" s="14" t="s">
        <v>391</v>
      </c>
      <c r="D94" s="16" t="s">
        <v>392</v>
      </c>
      <c r="E94" s="14" t="s">
        <v>388</v>
      </c>
      <c r="F94" s="16" t="s">
        <v>393</v>
      </c>
      <c r="G94" s="14">
        <f t="shared" si="12"/>
        <v>50</v>
      </c>
      <c r="H94" s="14">
        <f t="shared" si="13"/>
        <v>50</v>
      </c>
      <c r="I94" s="14">
        <v>50</v>
      </c>
      <c r="J94" s="14"/>
      <c r="K94" s="14"/>
      <c r="L94" s="14"/>
      <c r="M94" s="22"/>
      <c r="N94" s="15" t="s">
        <v>121</v>
      </c>
      <c r="O94" s="15" t="s">
        <v>26</v>
      </c>
      <c r="P94" s="15" t="s">
        <v>390</v>
      </c>
      <c r="Q94" s="23"/>
    </row>
    <row r="95" s="4" customFormat="1" ht="99.95" customHeight="1" spans="1:18">
      <c r="A95" s="14">
        <v>91</v>
      </c>
      <c r="B95" s="15" t="s">
        <v>385</v>
      </c>
      <c r="C95" s="14" t="s">
        <v>394</v>
      </c>
      <c r="D95" s="16" t="s">
        <v>395</v>
      </c>
      <c r="E95" s="14" t="s">
        <v>388</v>
      </c>
      <c r="F95" s="16" t="s">
        <v>396</v>
      </c>
      <c r="G95" s="14">
        <f t="shared" si="12"/>
        <v>50</v>
      </c>
      <c r="H95" s="14">
        <f t="shared" si="13"/>
        <v>50</v>
      </c>
      <c r="I95" s="14">
        <v>50</v>
      </c>
      <c r="J95" s="14"/>
      <c r="K95" s="14"/>
      <c r="L95" s="14"/>
      <c r="M95" s="22"/>
      <c r="N95" s="15" t="s">
        <v>121</v>
      </c>
      <c r="O95" s="15" t="s">
        <v>26</v>
      </c>
      <c r="P95" s="15" t="s">
        <v>390</v>
      </c>
      <c r="Q95" s="23"/>
      <c r="R95" s="2"/>
    </row>
    <row r="96" s="4" customFormat="1" ht="176.1" customHeight="1" spans="1:18">
      <c r="A96" s="14">
        <v>92</v>
      </c>
      <c r="B96" s="15" t="s">
        <v>385</v>
      </c>
      <c r="C96" s="14" t="s">
        <v>397</v>
      </c>
      <c r="D96" s="16" t="s">
        <v>398</v>
      </c>
      <c r="E96" s="14" t="s">
        <v>388</v>
      </c>
      <c r="F96" s="16" t="s">
        <v>399</v>
      </c>
      <c r="G96" s="14">
        <f t="shared" ref="G96:G131" si="14">H96+M96</f>
        <v>50</v>
      </c>
      <c r="H96" s="14">
        <f t="shared" ref="H96:H131" si="15">SUM(I96:L96)</f>
        <v>50</v>
      </c>
      <c r="I96" s="14">
        <v>50</v>
      </c>
      <c r="J96" s="14"/>
      <c r="K96" s="14"/>
      <c r="L96" s="22"/>
      <c r="M96" s="22"/>
      <c r="N96" s="15" t="s">
        <v>121</v>
      </c>
      <c r="O96" s="15" t="s">
        <v>26</v>
      </c>
      <c r="P96" s="15" t="s">
        <v>390</v>
      </c>
      <c r="Q96" s="23"/>
      <c r="R96" s="2"/>
    </row>
    <row r="97" s="3" customFormat="1" ht="102.95" customHeight="1" spans="1:18">
      <c r="A97" s="14">
        <v>93</v>
      </c>
      <c r="B97" s="15" t="s">
        <v>385</v>
      </c>
      <c r="C97" s="14" t="s">
        <v>400</v>
      </c>
      <c r="D97" s="16" t="s">
        <v>401</v>
      </c>
      <c r="E97" s="14" t="s">
        <v>388</v>
      </c>
      <c r="F97" s="16" t="s">
        <v>402</v>
      </c>
      <c r="G97" s="14">
        <f t="shared" si="14"/>
        <v>50</v>
      </c>
      <c r="H97" s="14">
        <f t="shared" si="15"/>
        <v>50</v>
      </c>
      <c r="I97" s="14">
        <v>50</v>
      </c>
      <c r="J97" s="14"/>
      <c r="K97" s="14"/>
      <c r="L97" s="22"/>
      <c r="M97" s="22"/>
      <c r="N97" s="15" t="s">
        <v>121</v>
      </c>
      <c r="O97" s="15" t="s">
        <v>26</v>
      </c>
      <c r="P97" s="15" t="s">
        <v>390</v>
      </c>
      <c r="Q97" s="23"/>
      <c r="R97" s="2"/>
    </row>
    <row r="98" s="3" customFormat="1" ht="102.95" customHeight="1" spans="1:18">
      <c r="A98" s="14">
        <v>94</v>
      </c>
      <c r="B98" s="15" t="s">
        <v>385</v>
      </c>
      <c r="C98" s="14" t="s">
        <v>403</v>
      </c>
      <c r="D98" s="16" t="s">
        <v>404</v>
      </c>
      <c r="E98" s="14" t="s">
        <v>388</v>
      </c>
      <c r="F98" s="16" t="s">
        <v>405</v>
      </c>
      <c r="G98" s="14">
        <f t="shared" si="14"/>
        <v>50</v>
      </c>
      <c r="H98" s="14">
        <f t="shared" si="15"/>
        <v>50</v>
      </c>
      <c r="I98" s="14">
        <v>50</v>
      </c>
      <c r="J98" s="14"/>
      <c r="K98" s="14"/>
      <c r="L98" s="22"/>
      <c r="M98" s="14"/>
      <c r="N98" s="15" t="s">
        <v>121</v>
      </c>
      <c r="O98" s="15" t="s">
        <v>26</v>
      </c>
      <c r="P98" s="15" t="s">
        <v>390</v>
      </c>
      <c r="Q98" s="23"/>
      <c r="R98" s="2"/>
    </row>
    <row r="99" s="3" customFormat="1" ht="102.95" customHeight="1" spans="1:18">
      <c r="A99" s="14">
        <v>95</v>
      </c>
      <c r="B99" s="15" t="s">
        <v>385</v>
      </c>
      <c r="C99" s="14" t="s">
        <v>338</v>
      </c>
      <c r="D99" s="16" t="s">
        <v>406</v>
      </c>
      <c r="E99" s="14" t="s">
        <v>388</v>
      </c>
      <c r="F99" s="16" t="s">
        <v>407</v>
      </c>
      <c r="G99" s="14">
        <f t="shared" si="14"/>
        <v>50</v>
      </c>
      <c r="H99" s="14">
        <f t="shared" si="15"/>
        <v>50</v>
      </c>
      <c r="I99" s="14">
        <v>50</v>
      </c>
      <c r="J99" s="14"/>
      <c r="K99" s="14"/>
      <c r="L99" s="22"/>
      <c r="M99" s="22"/>
      <c r="N99" s="15" t="s">
        <v>121</v>
      </c>
      <c r="O99" s="15" t="s">
        <v>26</v>
      </c>
      <c r="P99" s="15" t="s">
        <v>390</v>
      </c>
      <c r="Q99" s="23"/>
      <c r="R99" s="2"/>
    </row>
    <row r="100" s="3" customFormat="1" ht="96.6" customHeight="1" spans="1:18">
      <c r="A100" s="14">
        <v>96</v>
      </c>
      <c r="B100" s="15" t="s">
        <v>385</v>
      </c>
      <c r="C100" s="14" t="s">
        <v>408</v>
      </c>
      <c r="D100" s="16" t="s">
        <v>409</v>
      </c>
      <c r="E100" s="14" t="s">
        <v>388</v>
      </c>
      <c r="F100" s="16" t="s">
        <v>410</v>
      </c>
      <c r="G100" s="14">
        <f t="shared" si="14"/>
        <v>50</v>
      </c>
      <c r="H100" s="14">
        <f t="shared" si="15"/>
        <v>50</v>
      </c>
      <c r="I100" s="14">
        <v>50</v>
      </c>
      <c r="J100" s="14"/>
      <c r="K100" s="14"/>
      <c r="L100" s="14"/>
      <c r="M100" s="14"/>
      <c r="N100" s="15" t="s">
        <v>121</v>
      </c>
      <c r="O100" s="15" t="s">
        <v>26</v>
      </c>
      <c r="P100" s="15" t="s">
        <v>390</v>
      </c>
      <c r="Q100" s="23"/>
      <c r="R100" s="2"/>
    </row>
    <row r="101" s="3" customFormat="1" ht="96.6" customHeight="1" spans="1:18">
      <c r="A101" s="14">
        <v>97</v>
      </c>
      <c r="B101" s="15" t="s">
        <v>385</v>
      </c>
      <c r="C101" s="14" t="s">
        <v>411</v>
      </c>
      <c r="D101" s="16" t="s">
        <v>412</v>
      </c>
      <c r="E101" s="14" t="s">
        <v>388</v>
      </c>
      <c r="F101" s="16" t="s">
        <v>413</v>
      </c>
      <c r="G101" s="14">
        <f t="shared" si="14"/>
        <v>50</v>
      </c>
      <c r="H101" s="14">
        <f t="shared" si="15"/>
        <v>50</v>
      </c>
      <c r="I101" s="14">
        <v>50</v>
      </c>
      <c r="J101" s="14"/>
      <c r="K101" s="14"/>
      <c r="L101" s="22"/>
      <c r="M101" s="22"/>
      <c r="N101" s="15" t="s">
        <v>121</v>
      </c>
      <c r="O101" s="15" t="s">
        <v>26</v>
      </c>
      <c r="P101" s="15" t="s">
        <v>390</v>
      </c>
      <c r="Q101" s="23"/>
      <c r="R101" s="2"/>
    </row>
    <row r="102" s="3" customFormat="1" ht="126" customHeight="1" spans="1:18">
      <c r="A102" s="14">
        <v>98</v>
      </c>
      <c r="B102" s="15" t="s">
        <v>385</v>
      </c>
      <c r="C102" s="14" t="s">
        <v>414</v>
      </c>
      <c r="D102" s="16" t="s">
        <v>415</v>
      </c>
      <c r="E102" s="14" t="s">
        <v>388</v>
      </c>
      <c r="F102" s="16" t="s">
        <v>416</v>
      </c>
      <c r="G102" s="14">
        <f t="shared" si="14"/>
        <v>50</v>
      </c>
      <c r="H102" s="14">
        <f t="shared" si="15"/>
        <v>50</v>
      </c>
      <c r="I102" s="14">
        <v>50</v>
      </c>
      <c r="J102" s="14"/>
      <c r="K102" s="14"/>
      <c r="L102" s="22"/>
      <c r="M102" s="22"/>
      <c r="N102" s="15" t="s">
        <v>121</v>
      </c>
      <c r="O102" s="15" t="s">
        <v>26</v>
      </c>
      <c r="P102" s="15" t="s">
        <v>390</v>
      </c>
      <c r="Q102" s="23"/>
      <c r="R102" s="2"/>
    </row>
    <row r="103" s="3" customFormat="1" ht="111.95" customHeight="1" spans="1:18">
      <c r="A103" s="14">
        <v>99</v>
      </c>
      <c r="B103" s="15" t="s">
        <v>417</v>
      </c>
      <c r="C103" s="15" t="s">
        <v>418</v>
      </c>
      <c r="D103" s="16" t="s">
        <v>419</v>
      </c>
      <c r="E103" s="14" t="s">
        <v>420</v>
      </c>
      <c r="F103" s="16" t="s">
        <v>421</v>
      </c>
      <c r="G103" s="14">
        <f t="shared" si="14"/>
        <v>50</v>
      </c>
      <c r="H103" s="14">
        <f t="shared" si="15"/>
        <v>50</v>
      </c>
      <c r="I103" s="14">
        <v>50</v>
      </c>
      <c r="J103" s="14"/>
      <c r="K103" s="14"/>
      <c r="L103" s="14"/>
      <c r="M103" s="17"/>
      <c r="N103" s="14" t="s">
        <v>121</v>
      </c>
      <c r="O103" s="15" t="s">
        <v>26</v>
      </c>
      <c r="P103" s="14" t="s">
        <v>27</v>
      </c>
      <c r="Q103" s="23"/>
      <c r="R103" s="2"/>
    </row>
    <row r="104" s="3" customFormat="1" ht="51.95" customHeight="1" spans="1:18">
      <c r="A104" s="14">
        <v>100</v>
      </c>
      <c r="B104" s="15" t="s">
        <v>422</v>
      </c>
      <c r="C104" s="15" t="s">
        <v>423</v>
      </c>
      <c r="D104" s="16" t="s">
        <v>424</v>
      </c>
      <c r="E104" s="17" t="s">
        <v>32</v>
      </c>
      <c r="F104" s="16" t="s">
        <v>425</v>
      </c>
      <c r="G104" s="14">
        <f t="shared" si="14"/>
        <v>130.13</v>
      </c>
      <c r="H104" s="14">
        <f t="shared" si="15"/>
        <v>130.13</v>
      </c>
      <c r="I104" s="20"/>
      <c r="J104" s="20">
        <v>130.13</v>
      </c>
      <c r="K104" s="20"/>
      <c r="L104" s="21"/>
      <c r="M104" s="21"/>
      <c r="N104" s="14" t="s">
        <v>89</v>
      </c>
      <c r="O104" s="15" t="s">
        <v>26</v>
      </c>
      <c r="P104" s="14" t="s">
        <v>27</v>
      </c>
      <c r="Q104" s="20" t="s">
        <v>39</v>
      </c>
      <c r="R104" s="2"/>
    </row>
    <row r="105" s="3" customFormat="1" ht="84" customHeight="1" spans="1:18">
      <c r="A105" s="14">
        <v>101</v>
      </c>
      <c r="B105" s="15" t="s">
        <v>426</v>
      </c>
      <c r="C105" s="15" t="s">
        <v>427</v>
      </c>
      <c r="D105" s="16" t="s">
        <v>428</v>
      </c>
      <c r="E105" s="17" t="s">
        <v>32</v>
      </c>
      <c r="F105" s="16" t="s">
        <v>429</v>
      </c>
      <c r="G105" s="14">
        <f t="shared" si="14"/>
        <v>130</v>
      </c>
      <c r="H105" s="14">
        <f t="shared" si="15"/>
        <v>130</v>
      </c>
      <c r="I105" s="20"/>
      <c r="J105" s="20">
        <v>130</v>
      </c>
      <c r="K105" s="20"/>
      <c r="L105" s="21"/>
      <c r="M105" s="21"/>
      <c r="N105" s="14" t="s">
        <v>89</v>
      </c>
      <c r="O105" s="15" t="s">
        <v>26</v>
      </c>
      <c r="P105" s="14" t="s">
        <v>27</v>
      </c>
      <c r="Q105" s="20" t="s">
        <v>28</v>
      </c>
      <c r="R105" s="2"/>
    </row>
    <row r="106" s="3" customFormat="1" ht="122.1" customHeight="1" spans="1:18">
      <c r="A106" s="14">
        <v>102</v>
      </c>
      <c r="B106" s="15" t="s">
        <v>430</v>
      </c>
      <c r="C106" s="15" t="s">
        <v>431</v>
      </c>
      <c r="D106" s="16" t="s">
        <v>432</v>
      </c>
      <c r="E106" s="17" t="s">
        <v>32</v>
      </c>
      <c r="F106" s="16" t="s">
        <v>433</v>
      </c>
      <c r="G106" s="14">
        <f t="shared" si="14"/>
        <v>160</v>
      </c>
      <c r="H106" s="14">
        <f t="shared" si="15"/>
        <v>160</v>
      </c>
      <c r="I106" s="20"/>
      <c r="J106" s="20">
        <v>160</v>
      </c>
      <c r="K106" s="20"/>
      <c r="L106" s="21"/>
      <c r="M106" s="21"/>
      <c r="N106" s="14" t="s">
        <v>89</v>
      </c>
      <c r="O106" s="15" t="s">
        <v>26</v>
      </c>
      <c r="P106" s="14" t="s">
        <v>27</v>
      </c>
      <c r="Q106" s="20" t="s">
        <v>39</v>
      </c>
      <c r="R106" s="2"/>
    </row>
    <row r="107" s="3" customFormat="1" ht="122.1" customHeight="1" spans="1:18">
      <c r="A107" s="14">
        <v>103</v>
      </c>
      <c r="B107" s="15" t="s">
        <v>434</v>
      </c>
      <c r="C107" s="15" t="s">
        <v>435</v>
      </c>
      <c r="D107" s="16" t="s">
        <v>436</v>
      </c>
      <c r="E107" s="17" t="s">
        <v>32</v>
      </c>
      <c r="F107" s="16" t="s">
        <v>437</v>
      </c>
      <c r="G107" s="14">
        <f t="shared" si="14"/>
        <v>32.39</v>
      </c>
      <c r="H107" s="14">
        <f t="shared" si="15"/>
        <v>32.39</v>
      </c>
      <c r="I107" s="20"/>
      <c r="J107" s="20">
        <v>32.39</v>
      </c>
      <c r="K107" s="20"/>
      <c r="L107" s="21"/>
      <c r="M107" s="21"/>
      <c r="N107" s="14" t="s">
        <v>89</v>
      </c>
      <c r="O107" s="15" t="s">
        <v>26</v>
      </c>
      <c r="P107" s="14" t="s">
        <v>27</v>
      </c>
      <c r="Q107" s="20" t="s">
        <v>39</v>
      </c>
      <c r="R107" s="2"/>
    </row>
    <row r="108" s="3" customFormat="1" ht="51" customHeight="1" spans="1:18">
      <c r="A108" s="14">
        <v>104</v>
      </c>
      <c r="B108" s="15" t="s">
        <v>438</v>
      </c>
      <c r="C108" s="15" t="s">
        <v>439</v>
      </c>
      <c r="D108" s="16" t="s">
        <v>440</v>
      </c>
      <c r="E108" s="17" t="s">
        <v>32</v>
      </c>
      <c r="F108" s="16" t="s">
        <v>441</v>
      </c>
      <c r="G108" s="14">
        <f t="shared" si="14"/>
        <v>31.57</v>
      </c>
      <c r="H108" s="14">
        <f t="shared" si="15"/>
        <v>31.57</v>
      </c>
      <c r="I108" s="20"/>
      <c r="J108" s="20">
        <v>31.57</v>
      </c>
      <c r="K108" s="20"/>
      <c r="L108" s="21"/>
      <c r="M108" s="21"/>
      <c r="N108" s="14" t="s">
        <v>89</v>
      </c>
      <c r="O108" s="15" t="s">
        <v>26</v>
      </c>
      <c r="P108" s="14" t="s">
        <v>27</v>
      </c>
      <c r="Q108" s="20" t="s">
        <v>39</v>
      </c>
      <c r="R108" s="2"/>
    </row>
    <row r="109" s="2" customFormat="1" ht="108.95" customHeight="1" spans="1:17">
      <c r="A109" s="14">
        <v>105</v>
      </c>
      <c r="B109" s="15" t="s">
        <v>442</v>
      </c>
      <c r="C109" s="15" t="s">
        <v>443</v>
      </c>
      <c r="D109" s="16" t="s">
        <v>444</v>
      </c>
      <c r="E109" s="17" t="s">
        <v>32</v>
      </c>
      <c r="F109" s="16" t="s">
        <v>445</v>
      </c>
      <c r="G109" s="14">
        <f t="shared" si="14"/>
        <v>96.09</v>
      </c>
      <c r="H109" s="14">
        <f t="shared" si="15"/>
        <v>96.09</v>
      </c>
      <c r="I109" s="20"/>
      <c r="J109" s="20">
        <v>96.09</v>
      </c>
      <c r="K109" s="20"/>
      <c r="L109" s="21"/>
      <c r="M109" s="21"/>
      <c r="N109" s="14" t="s">
        <v>89</v>
      </c>
      <c r="O109" s="15" t="s">
        <v>26</v>
      </c>
      <c r="P109" s="14" t="s">
        <v>27</v>
      </c>
      <c r="Q109" s="24"/>
    </row>
    <row r="110" s="2" customFormat="1" ht="108.95" customHeight="1" spans="1:17">
      <c r="A110" s="14">
        <v>106</v>
      </c>
      <c r="B110" s="15" t="s">
        <v>446</v>
      </c>
      <c r="C110" s="15" t="s">
        <v>447</v>
      </c>
      <c r="D110" s="16" t="s">
        <v>448</v>
      </c>
      <c r="E110" s="17" t="s">
        <v>32</v>
      </c>
      <c r="F110" s="16" t="s">
        <v>449</v>
      </c>
      <c r="G110" s="14">
        <f t="shared" si="14"/>
        <v>50</v>
      </c>
      <c r="H110" s="14">
        <f t="shared" si="15"/>
        <v>50</v>
      </c>
      <c r="I110" s="20"/>
      <c r="J110" s="20">
        <v>50</v>
      </c>
      <c r="K110" s="20"/>
      <c r="L110" s="21"/>
      <c r="M110" s="21"/>
      <c r="N110" s="14" t="s">
        <v>89</v>
      </c>
      <c r="O110" s="15" t="s">
        <v>26</v>
      </c>
      <c r="P110" s="14" t="s">
        <v>27</v>
      </c>
      <c r="Q110" s="20" t="s">
        <v>28</v>
      </c>
    </row>
    <row r="111" s="2" customFormat="1" ht="263.1" customHeight="1" spans="1:17">
      <c r="A111" s="14">
        <v>107</v>
      </c>
      <c r="B111" s="15" t="s">
        <v>450</v>
      </c>
      <c r="C111" s="27" t="s">
        <v>451</v>
      </c>
      <c r="D111" s="16" t="s">
        <v>452</v>
      </c>
      <c r="E111" s="17" t="s">
        <v>453</v>
      </c>
      <c r="F111" s="16" t="s">
        <v>454</v>
      </c>
      <c r="G111" s="14">
        <f t="shared" si="14"/>
        <v>260</v>
      </c>
      <c r="H111" s="14">
        <f t="shared" si="15"/>
        <v>260</v>
      </c>
      <c r="I111" s="20">
        <v>260</v>
      </c>
      <c r="J111" s="20"/>
      <c r="K111" s="20"/>
      <c r="L111" s="29"/>
      <c r="M111" s="29"/>
      <c r="N111" s="14" t="s">
        <v>455</v>
      </c>
      <c r="O111" s="15" t="s">
        <v>26</v>
      </c>
      <c r="P111" s="14" t="s">
        <v>27</v>
      </c>
      <c r="Q111" s="24"/>
    </row>
    <row r="112" s="2" customFormat="1" ht="111" customHeight="1" spans="1:17">
      <c r="A112" s="14">
        <v>108</v>
      </c>
      <c r="B112" s="15" t="s">
        <v>456</v>
      </c>
      <c r="C112" s="15" t="s">
        <v>457</v>
      </c>
      <c r="D112" s="16" t="s">
        <v>458</v>
      </c>
      <c r="E112" s="17" t="s">
        <v>453</v>
      </c>
      <c r="F112" s="16" t="s">
        <v>459</v>
      </c>
      <c r="G112" s="14">
        <f t="shared" si="14"/>
        <v>100</v>
      </c>
      <c r="H112" s="14">
        <f t="shared" si="15"/>
        <v>100</v>
      </c>
      <c r="I112" s="20"/>
      <c r="J112" s="20">
        <v>100</v>
      </c>
      <c r="K112" s="20"/>
      <c r="L112" s="29"/>
      <c r="M112" s="29"/>
      <c r="N112" s="14" t="s">
        <v>121</v>
      </c>
      <c r="O112" s="15" t="s">
        <v>26</v>
      </c>
      <c r="P112" s="14" t="s">
        <v>27</v>
      </c>
      <c r="Q112" s="20" t="s">
        <v>28</v>
      </c>
    </row>
    <row r="113" s="2" customFormat="1" ht="72" customHeight="1" spans="1:17">
      <c r="A113" s="14">
        <v>109</v>
      </c>
      <c r="B113" s="15" t="s">
        <v>460</v>
      </c>
      <c r="C113" s="15" t="s">
        <v>461</v>
      </c>
      <c r="D113" s="16" t="s">
        <v>462</v>
      </c>
      <c r="E113" s="17" t="s">
        <v>453</v>
      </c>
      <c r="F113" s="16" t="s">
        <v>463</v>
      </c>
      <c r="G113" s="14">
        <f t="shared" si="14"/>
        <v>210</v>
      </c>
      <c r="H113" s="14">
        <f t="shared" si="15"/>
        <v>210</v>
      </c>
      <c r="I113" s="20"/>
      <c r="J113" s="20">
        <v>210</v>
      </c>
      <c r="K113" s="20"/>
      <c r="L113" s="29"/>
      <c r="M113" s="29"/>
      <c r="N113" s="14" t="s">
        <v>134</v>
      </c>
      <c r="O113" s="15" t="s">
        <v>26</v>
      </c>
      <c r="P113" s="14" t="s">
        <v>27</v>
      </c>
      <c r="Q113" s="24"/>
    </row>
    <row r="114" s="2" customFormat="1" ht="114.95" customHeight="1" spans="1:17">
      <c r="A114" s="14">
        <v>110</v>
      </c>
      <c r="B114" s="15" t="s">
        <v>464</v>
      </c>
      <c r="C114" s="15" t="s">
        <v>465</v>
      </c>
      <c r="D114" s="16" t="s">
        <v>466</v>
      </c>
      <c r="E114" s="17" t="s">
        <v>453</v>
      </c>
      <c r="F114" s="16" t="s">
        <v>467</v>
      </c>
      <c r="G114" s="14">
        <f t="shared" si="14"/>
        <v>250</v>
      </c>
      <c r="H114" s="14">
        <f t="shared" si="15"/>
        <v>250</v>
      </c>
      <c r="I114" s="20">
        <v>100</v>
      </c>
      <c r="J114" s="20">
        <v>150</v>
      </c>
      <c r="K114" s="20"/>
      <c r="L114" s="29"/>
      <c r="M114" s="29"/>
      <c r="N114" s="14" t="s">
        <v>121</v>
      </c>
      <c r="O114" s="15" t="s">
        <v>26</v>
      </c>
      <c r="P114" s="14" t="s">
        <v>27</v>
      </c>
      <c r="Q114" s="20" t="s">
        <v>39</v>
      </c>
    </row>
    <row r="115" s="2" customFormat="1" ht="59.1" customHeight="1" spans="1:17">
      <c r="A115" s="14">
        <v>111</v>
      </c>
      <c r="B115" s="15" t="s">
        <v>468</v>
      </c>
      <c r="C115" s="15" t="s">
        <v>117</v>
      </c>
      <c r="D115" s="16" t="s">
        <v>469</v>
      </c>
      <c r="E115" s="17" t="s">
        <v>453</v>
      </c>
      <c r="F115" s="16" t="s">
        <v>470</v>
      </c>
      <c r="G115" s="14">
        <f t="shared" si="14"/>
        <v>200</v>
      </c>
      <c r="H115" s="14">
        <f t="shared" si="15"/>
        <v>200</v>
      </c>
      <c r="I115" s="20">
        <v>100</v>
      </c>
      <c r="J115" s="20">
        <v>100</v>
      </c>
      <c r="K115" s="20"/>
      <c r="L115" s="29"/>
      <c r="M115" s="29"/>
      <c r="N115" s="14" t="s">
        <v>121</v>
      </c>
      <c r="O115" s="15" t="s">
        <v>26</v>
      </c>
      <c r="P115" s="14" t="s">
        <v>27</v>
      </c>
      <c r="Q115" s="20" t="s">
        <v>28</v>
      </c>
    </row>
    <row r="116" s="2" customFormat="1" ht="93" customHeight="1" spans="1:17">
      <c r="A116" s="14">
        <v>112</v>
      </c>
      <c r="B116" s="15" t="s">
        <v>471</v>
      </c>
      <c r="C116" s="15" t="s">
        <v>30</v>
      </c>
      <c r="D116" s="16" t="s">
        <v>472</v>
      </c>
      <c r="E116" s="17" t="s">
        <v>453</v>
      </c>
      <c r="F116" s="16" t="s">
        <v>473</v>
      </c>
      <c r="G116" s="14">
        <f t="shared" si="14"/>
        <v>1270</v>
      </c>
      <c r="H116" s="14">
        <f t="shared" si="15"/>
        <v>1270</v>
      </c>
      <c r="I116" s="20">
        <v>1100</v>
      </c>
      <c r="J116" s="20"/>
      <c r="K116" s="20">
        <v>170</v>
      </c>
      <c r="L116" s="29"/>
      <c r="M116" s="29"/>
      <c r="N116" s="14" t="s">
        <v>121</v>
      </c>
      <c r="O116" s="15" t="s">
        <v>26</v>
      </c>
      <c r="P116" s="14" t="s">
        <v>27</v>
      </c>
      <c r="Q116" s="24"/>
    </row>
    <row r="117" s="2" customFormat="1" ht="144" customHeight="1" spans="1:17">
      <c r="A117" s="14">
        <v>113</v>
      </c>
      <c r="B117" s="15" t="s">
        <v>474</v>
      </c>
      <c r="C117" s="15" t="s">
        <v>475</v>
      </c>
      <c r="D117" s="16" t="s">
        <v>476</v>
      </c>
      <c r="E117" s="17" t="s">
        <v>453</v>
      </c>
      <c r="F117" s="16" t="s">
        <v>477</v>
      </c>
      <c r="G117" s="14">
        <f t="shared" si="14"/>
        <v>708</v>
      </c>
      <c r="H117" s="14">
        <f t="shared" si="15"/>
        <v>708</v>
      </c>
      <c r="I117" s="20"/>
      <c r="J117" s="20">
        <v>708</v>
      </c>
      <c r="K117" s="20"/>
      <c r="L117" s="20"/>
      <c r="M117" s="20"/>
      <c r="N117" s="14" t="s">
        <v>89</v>
      </c>
      <c r="O117" s="15" t="s">
        <v>26</v>
      </c>
      <c r="P117" s="14" t="s">
        <v>27</v>
      </c>
      <c r="Q117" s="24"/>
    </row>
    <row r="118" s="2" customFormat="1" ht="99.95" customHeight="1" spans="1:17">
      <c r="A118" s="14">
        <v>114</v>
      </c>
      <c r="B118" s="15" t="s">
        <v>478</v>
      </c>
      <c r="C118" s="15" t="s">
        <v>479</v>
      </c>
      <c r="D118" s="16" t="s">
        <v>480</v>
      </c>
      <c r="E118" s="17" t="s">
        <v>453</v>
      </c>
      <c r="F118" s="16" t="s">
        <v>481</v>
      </c>
      <c r="G118" s="14">
        <f t="shared" si="14"/>
        <v>20</v>
      </c>
      <c r="H118" s="14">
        <f t="shared" si="15"/>
        <v>20</v>
      </c>
      <c r="I118" s="20"/>
      <c r="J118" s="20">
        <v>20</v>
      </c>
      <c r="K118" s="20"/>
      <c r="L118" s="20"/>
      <c r="M118" s="20"/>
      <c r="N118" s="14" t="s">
        <v>121</v>
      </c>
      <c r="O118" s="15" t="s">
        <v>26</v>
      </c>
      <c r="P118" s="14" t="s">
        <v>27</v>
      </c>
      <c r="Q118" s="20" t="s">
        <v>39</v>
      </c>
    </row>
    <row r="119" s="2" customFormat="1" ht="270" customHeight="1" spans="1:17">
      <c r="A119" s="14">
        <v>115</v>
      </c>
      <c r="B119" s="15" t="s">
        <v>482</v>
      </c>
      <c r="C119" s="14" t="s">
        <v>483</v>
      </c>
      <c r="D119" s="16" t="s">
        <v>484</v>
      </c>
      <c r="E119" s="17" t="s">
        <v>485</v>
      </c>
      <c r="F119" s="16" t="s">
        <v>486</v>
      </c>
      <c r="G119" s="14">
        <f t="shared" si="14"/>
        <v>55</v>
      </c>
      <c r="H119" s="14">
        <f t="shared" si="15"/>
        <v>55</v>
      </c>
      <c r="I119" s="20"/>
      <c r="J119" s="30">
        <v>55</v>
      </c>
      <c r="K119" s="20"/>
      <c r="L119" s="29"/>
      <c r="M119" s="29"/>
      <c r="N119" s="14" t="s">
        <v>121</v>
      </c>
      <c r="O119" s="15" t="s">
        <v>26</v>
      </c>
      <c r="P119" s="14" t="s">
        <v>390</v>
      </c>
      <c r="Q119" s="24"/>
    </row>
    <row r="120" s="2" customFormat="1" ht="116.1" customHeight="1" spans="1:17">
      <c r="A120" s="14">
        <v>116</v>
      </c>
      <c r="B120" s="15" t="s">
        <v>487</v>
      </c>
      <c r="C120" s="14" t="s">
        <v>488</v>
      </c>
      <c r="D120" s="16" t="s">
        <v>489</v>
      </c>
      <c r="E120" s="17" t="s">
        <v>485</v>
      </c>
      <c r="F120" s="16" t="s">
        <v>490</v>
      </c>
      <c r="G120" s="14">
        <f t="shared" si="14"/>
        <v>200</v>
      </c>
      <c r="H120" s="14">
        <f t="shared" si="15"/>
        <v>200</v>
      </c>
      <c r="I120" s="20"/>
      <c r="J120" s="30">
        <v>200</v>
      </c>
      <c r="K120" s="20"/>
      <c r="L120" s="29"/>
      <c r="M120" s="29"/>
      <c r="N120" s="14" t="s">
        <v>121</v>
      </c>
      <c r="O120" s="15" t="s">
        <v>26</v>
      </c>
      <c r="P120" s="14" t="s">
        <v>390</v>
      </c>
      <c r="Q120" s="24"/>
    </row>
    <row r="121" s="2" customFormat="1" ht="93" customHeight="1" spans="1:17">
      <c r="A121" s="14">
        <v>117</v>
      </c>
      <c r="B121" s="15" t="s">
        <v>491</v>
      </c>
      <c r="C121" s="14" t="s">
        <v>492</v>
      </c>
      <c r="D121" s="16" t="s">
        <v>493</v>
      </c>
      <c r="E121" s="17" t="s">
        <v>485</v>
      </c>
      <c r="F121" s="16" t="s">
        <v>494</v>
      </c>
      <c r="G121" s="14">
        <f t="shared" si="14"/>
        <v>30</v>
      </c>
      <c r="H121" s="14">
        <f t="shared" si="15"/>
        <v>30</v>
      </c>
      <c r="I121" s="20"/>
      <c r="J121" s="30">
        <v>30</v>
      </c>
      <c r="K121" s="20"/>
      <c r="L121" s="29"/>
      <c r="M121" s="29"/>
      <c r="N121" s="14" t="s">
        <v>121</v>
      </c>
      <c r="O121" s="15" t="s">
        <v>26</v>
      </c>
      <c r="P121" s="14" t="s">
        <v>390</v>
      </c>
      <c r="Q121" s="24"/>
    </row>
    <row r="122" s="2" customFormat="1" ht="93" customHeight="1" spans="1:17">
      <c r="A122" s="14">
        <v>118</v>
      </c>
      <c r="B122" s="15" t="s">
        <v>495</v>
      </c>
      <c r="C122" s="14" t="s">
        <v>496</v>
      </c>
      <c r="D122" s="16" t="s">
        <v>497</v>
      </c>
      <c r="E122" s="17" t="s">
        <v>485</v>
      </c>
      <c r="F122" s="16" t="s">
        <v>498</v>
      </c>
      <c r="G122" s="14">
        <f t="shared" si="14"/>
        <v>30</v>
      </c>
      <c r="H122" s="14">
        <f t="shared" si="15"/>
        <v>30</v>
      </c>
      <c r="I122" s="20"/>
      <c r="J122" s="30">
        <v>30</v>
      </c>
      <c r="K122" s="20"/>
      <c r="L122" s="29"/>
      <c r="M122" s="29"/>
      <c r="N122" s="14" t="s">
        <v>121</v>
      </c>
      <c r="O122" s="15" t="s">
        <v>26</v>
      </c>
      <c r="P122" s="14" t="s">
        <v>390</v>
      </c>
      <c r="Q122" s="24"/>
    </row>
    <row r="123" s="2" customFormat="1" ht="207" customHeight="1" spans="1:17">
      <c r="A123" s="14">
        <v>119</v>
      </c>
      <c r="B123" s="15" t="s">
        <v>499</v>
      </c>
      <c r="C123" s="15" t="s">
        <v>500</v>
      </c>
      <c r="D123" s="16" t="s">
        <v>501</v>
      </c>
      <c r="E123" s="17" t="s">
        <v>485</v>
      </c>
      <c r="F123" s="16" t="s">
        <v>502</v>
      </c>
      <c r="G123" s="14">
        <f t="shared" si="14"/>
        <v>200</v>
      </c>
      <c r="H123" s="14">
        <f t="shared" si="15"/>
        <v>200</v>
      </c>
      <c r="I123" s="20"/>
      <c r="J123" s="30">
        <v>200</v>
      </c>
      <c r="K123" s="20"/>
      <c r="L123" s="29"/>
      <c r="M123" s="29"/>
      <c r="N123" s="14" t="s">
        <v>121</v>
      </c>
      <c r="O123" s="15" t="s">
        <v>26</v>
      </c>
      <c r="P123" s="14" t="s">
        <v>390</v>
      </c>
      <c r="Q123" s="24"/>
    </row>
    <row r="124" s="2" customFormat="1" ht="93" customHeight="1" spans="1:17">
      <c r="A124" s="14">
        <v>120</v>
      </c>
      <c r="B124" s="15" t="s">
        <v>503</v>
      </c>
      <c r="C124" s="15" t="s">
        <v>504</v>
      </c>
      <c r="D124" s="16" t="s">
        <v>505</v>
      </c>
      <c r="E124" s="17" t="s">
        <v>485</v>
      </c>
      <c r="F124" s="16" t="s">
        <v>506</v>
      </c>
      <c r="G124" s="14">
        <f t="shared" si="14"/>
        <v>40</v>
      </c>
      <c r="H124" s="14">
        <f t="shared" si="15"/>
        <v>40</v>
      </c>
      <c r="I124" s="20"/>
      <c r="J124" s="30">
        <v>40</v>
      </c>
      <c r="K124" s="20"/>
      <c r="L124" s="29"/>
      <c r="M124" s="29"/>
      <c r="N124" s="14" t="s">
        <v>121</v>
      </c>
      <c r="O124" s="15" t="s">
        <v>26</v>
      </c>
      <c r="P124" s="14" t="s">
        <v>390</v>
      </c>
      <c r="Q124" s="24"/>
    </row>
    <row r="125" s="2" customFormat="1" ht="174.95" customHeight="1" spans="1:17">
      <c r="A125" s="14">
        <v>121</v>
      </c>
      <c r="B125" s="15" t="s">
        <v>507</v>
      </c>
      <c r="C125" s="14" t="s">
        <v>508</v>
      </c>
      <c r="D125" s="16" t="s">
        <v>509</v>
      </c>
      <c r="E125" s="17" t="s">
        <v>485</v>
      </c>
      <c r="F125" s="16" t="s">
        <v>510</v>
      </c>
      <c r="G125" s="14">
        <f t="shared" si="14"/>
        <v>50</v>
      </c>
      <c r="H125" s="14">
        <f t="shared" si="15"/>
        <v>50</v>
      </c>
      <c r="I125" s="20"/>
      <c r="J125" s="30">
        <v>50</v>
      </c>
      <c r="K125" s="20"/>
      <c r="L125" s="29"/>
      <c r="M125" s="29"/>
      <c r="N125" s="14" t="s">
        <v>121</v>
      </c>
      <c r="O125" s="15" t="s">
        <v>26</v>
      </c>
      <c r="P125" s="14" t="s">
        <v>390</v>
      </c>
      <c r="Q125" s="24"/>
    </row>
    <row r="126" s="2" customFormat="1" ht="114.95" customHeight="1" spans="1:17">
      <c r="A126" s="14">
        <v>122</v>
      </c>
      <c r="B126" s="15" t="s">
        <v>511</v>
      </c>
      <c r="C126" s="14" t="s">
        <v>512</v>
      </c>
      <c r="D126" s="16" t="s">
        <v>513</v>
      </c>
      <c r="E126" s="17" t="s">
        <v>485</v>
      </c>
      <c r="F126" s="16" t="s">
        <v>514</v>
      </c>
      <c r="G126" s="14">
        <f t="shared" si="14"/>
        <v>30</v>
      </c>
      <c r="H126" s="14">
        <f t="shared" si="15"/>
        <v>30</v>
      </c>
      <c r="I126" s="20"/>
      <c r="J126" s="30">
        <v>30</v>
      </c>
      <c r="K126" s="20"/>
      <c r="L126" s="29"/>
      <c r="M126" s="29"/>
      <c r="N126" s="14" t="s">
        <v>121</v>
      </c>
      <c r="O126" s="15" t="s">
        <v>26</v>
      </c>
      <c r="P126" s="14" t="s">
        <v>390</v>
      </c>
      <c r="Q126" s="24"/>
    </row>
    <row r="127" s="2" customFormat="1" ht="192" customHeight="1" spans="1:17">
      <c r="A127" s="14">
        <v>123</v>
      </c>
      <c r="B127" s="15" t="s">
        <v>515</v>
      </c>
      <c r="C127" s="14" t="s">
        <v>516</v>
      </c>
      <c r="D127" s="28" t="s">
        <v>517</v>
      </c>
      <c r="E127" s="17" t="s">
        <v>485</v>
      </c>
      <c r="F127" s="16" t="s">
        <v>518</v>
      </c>
      <c r="G127" s="14">
        <f t="shared" si="14"/>
        <v>200</v>
      </c>
      <c r="H127" s="14">
        <f t="shared" si="15"/>
        <v>200</v>
      </c>
      <c r="I127" s="20"/>
      <c r="J127" s="30">
        <v>200</v>
      </c>
      <c r="K127" s="20"/>
      <c r="L127" s="20"/>
      <c r="M127" s="20"/>
      <c r="N127" s="14" t="s">
        <v>121</v>
      </c>
      <c r="O127" s="15" t="s">
        <v>26</v>
      </c>
      <c r="P127" s="14" t="s">
        <v>390</v>
      </c>
      <c r="Q127" s="24"/>
    </row>
    <row r="128" s="2" customFormat="1" ht="80.1" customHeight="1" spans="1:17">
      <c r="A128" s="14">
        <v>124</v>
      </c>
      <c r="B128" s="15" t="s">
        <v>519</v>
      </c>
      <c r="C128" s="15" t="s">
        <v>520</v>
      </c>
      <c r="D128" s="16" t="s">
        <v>521</v>
      </c>
      <c r="E128" s="17" t="s">
        <v>453</v>
      </c>
      <c r="F128" s="16" t="s">
        <v>522</v>
      </c>
      <c r="G128" s="14">
        <f t="shared" si="14"/>
        <v>20</v>
      </c>
      <c r="H128" s="14">
        <f t="shared" si="15"/>
        <v>20</v>
      </c>
      <c r="I128" s="20"/>
      <c r="J128" s="20">
        <v>20</v>
      </c>
      <c r="K128" s="20"/>
      <c r="L128" s="20"/>
      <c r="M128" s="20"/>
      <c r="N128" s="14" t="s">
        <v>375</v>
      </c>
      <c r="O128" s="15" t="s">
        <v>26</v>
      </c>
      <c r="P128" s="14" t="s">
        <v>376</v>
      </c>
      <c r="Q128" s="20" t="s">
        <v>28</v>
      </c>
    </row>
    <row r="129" s="2" customFormat="1" customHeight="1" spans="1:17">
      <c r="A129" s="14">
        <v>125</v>
      </c>
      <c r="B129" s="15" t="s">
        <v>523</v>
      </c>
      <c r="C129" s="15" t="s">
        <v>524</v>
      </c>
      <c r="D129" s="16" t="s">
        <v>525</v>
      </c>
      <c r="E129" s="17" t="s">
        <v>453</v>
      </c>
      <c r="F129" s="16" t="s">
        <v>526</v>
      </c>
      <c r="G129" s="14">
        <f t="shared" si="14"/>
        <v>40</v>
      </c>
      <c r="H129" s="14">
        <f t="shared" si="15"/>
        <v>40</v>
      </c>
      <c r="I129" s="20"/>
      <c r="J129" s="20">
        <v>40</v>
      </c>
      <c r="K129" s="20"/>
      <c r="L129" s="20"/>
      <c r="M129" s="20"/>
      <c r="N129" s="14" t="s">
        <v>375</v>
      </c>
      <c r="O129" s="15" t="s">
        <v>26</v>
      </c>
      <c r="P129" s="14" t="s">
        <v>376</v>
      </c>
      <c r="Q129" s="20" t="s">
        <v>39</v>
      </c>
    </row>
    <row r="130" s="2" customFormat="1" ht="80.1" customHeight="1" spans="1:17">
      <c r="A130" s="14">
        <v>126</v>
      </c>
      <c r="B130" s="14" t="s">
        <v>527</v>
      </c>
      <c r="C130" s="14" t="s">
        <v>528</v>
      </c>
      <c r="D130" s="16" t="s">
        <v>529</v>
      </c>
      <c r="E130" s="14" t="s">
        <v>373</v>
      </c>
      <c r="F130" s="16" t="s">
        <v>530</v>
      </c>
      <c r="G130" s="14">
        <f t="shared" si="14"/>
        <v>30</v>
      </c>
      <c r="H130" s="14">
        <f t="shared" si="15"/>
        <v>30</v>
      </c>
      <c r="I130" s="20">
        <v>30</v>
      </c>
      <c r="J130" s="20"/>
      <c r="K130" s="20"/>
      <c r="L130" s="21"/>
      <c r="M130" s="21"/>
      <c r="N130" s="14" t="s">
        <v>375</v>
      </c>
      <c r="O130" s="14" t="s">
        <v>26</v>
      </c>
      <c r="P130" s="14" t="s">
        <v>376</v>
      </c>
      <c r="Q130" s="20" t="s">
        <v>39</v>
      </c>
    </row>
    <row r="131" s="2" customFormat="1" ht="119.1" customHeight="1" spans="1:17">
      <c r="A131" s="14">
        <v>127</v>
      </c>
      <c r="B131" s="15" t="s">
        <v>531</v>
      </c>
      <c r="C131" s="14" t="s">
        <v>532</v>
      </c>
      <c r="D131" s="16" t="s">
        <v>533</v>
      </c>
      <c r="E131" s="17" t="s">
        <v>485</v>
      </c>
      <c r="F131" s="16" t="s">
        <v>534</v>
      </c>
      <c r="G131" s="14">
        <f t="shared" si="14"/>
        <v>100</v>
      </c>
      <c r="H131" s="14">
        <f t="shared" si="15"/>
        <v>100</v>
      </c>
      <c r="I131" s="20"/>
      <c r="J131" s="30">
        <v>100</v>
      </c>
      <c r="K131" s="20"/>
      <c r="L131" s="20"/>
      <c r="M131" s="20"/>
      <c r="N131" s="14" t="s">
        <v>121</v>
      </c>
      <c r="O131" s="15" t="s">
        <v>26</v>
      </c>
      <c r="P131" s="14" t="s">
        <v>390</v>
      </c>
      <c r="Q131" s="24"/>
    </row>
    <row r="132" s="3" customFormat="1" ht="94" customHeight="1" spans="1:18">
      <c r="A132" s="14">
        <v>128</v>
      </c>
      <c r="B132" s="15" t="s">
        <v>535</v>
      </c>
      <c r="C132" s="15" t="s">
        <v>30</v>
      </c>
      <c r="D132" s="16" t="s">
        <v>536</v>
      </c>
      <c r="E132" s="17" t="s">
        <v>453</v>
      </c>
      <c r="F132" s="16" t="s">
        <v>537</v>
      </c>
      <c r="G132" s="14">
        <v>119.46</v>
      </c>
      <c r="H132" s="14">
        <v>119.46</v>
      </c>
      <c r="I132" s="20"/>
      <c r="J132" s="20">
        <v>119.46</v>
      </c>
      <c r="K132" s="20"/>
      <c r="L132" s="20"/>
      <c r="M132" s="20"/>
      <c r="N132" s="14" t="s">
        <v>538</v>
      </c>
      <c r="O132" s="15" t="s">
        <v>26</v>
      </c>
      <c r="P132" s="14" t="s">
        <v>27</v>
      </c>
      <c r="Q132" s="20"/>
      <c r="R132" s="2"/>
    </row>
    <row r="133" s="2" customFormat="1" ht="69" customHeight="1" spans="1:17">
      <c r="A133" s="14"/>
      <c r="B133" s="31" t="s">
        <v>539</v>
      </c>
      <c r="C133" s="32"/>
      <c r="D133" s="33"/>
      <c r="E133" s="32"/>
      <c r="F133" s="34"/>
      <c r="G133" s="12">
        <f t="shared" ref="G133:M133" si="16">SUM(G5:G132)</f>
        <v>15954.491</v>
      </c>
      <c r="H133" s="12">
        <f t="shared" si="16"/>
        <v>15954.491</v>
      </c>
      <c r="I133" s="12">
        <f t="shared" si="16"/>
        <v>11277.061</v>
      </c>
      <c r="J133" s="12">
        <f t="shared" si="16"/>
        <v>4507.43</v>
      </c>
      <c r="K133" s="12">
        <f t="shared" si="16"/>
        <v>170</v>
      </c>
      <c r="L133" s="12">
        <f t="shared" si="16"/>
        <v>0</v>
      </c>
      <c r="M133" s="12">
        <f t="shared" si="16"/>
        <v>0</v>
      </c>
      <c r="N133" s="14"/>
      <c r="O133" s="15"/>
      <c r="P133" s="14"/>
      <c r="Q133" s="24"/>
    </row>
    <row r="134" s="2" customFormat="1" ht="86.1" customHeight="1" spans="1:17">
      <c r="A134" s="14">
        <v>129</v>
      </c>
      <c r="B134" s="15" t="s">
        <v>540</v>
      </c>
      <c r="C134" s="14" t="s">
        <v>541</v>
      </c>
      <c r="D134" s="16" t="s">
        <v>542</v>
      </c>
      <c r="E134" s="14" t="s">
        <v>543</v>
      </c>
      <c r="F134" s="16" t="s">
        <v>544</v>
      </c>
      <c r="G134" s="14">
        <f t="shared" ref="G133:G174" si="17">H134+M134</f>
        <v>2052</v>
      </c>
      <c r="H134" s="14">
        <f t="shared" ref="H133:H174" si="18">SUM(I134:L134)</f>
        <v>2052</v>
      </c>
      <c r="I134" s="14">
        <v>2052</v>
      </c>
      <c r="J134" s="14"/>
      <c r="K134" s="14"/>
      <c r="L134" s="22"/>
      <c r="M134" s="22"/>
      <c r="N134" s="14" t="s">
        <v>121</v>
      </c>
      <c r="O134" s="14" t="s">
        <v>545</v>
      </c>
      <c r="P134" s="14" t="s">
        <v>390</v>
      </c>
      <c r="Q134" s="23"/>
    </row>
    <row r="135" s="2" customFormat="1" ht="218.1" customHeight="1" spans="1:17">
      <c r="A135" s="14">
        <v>130</v>
      </c>
      <c r="B135" s="14" t="s">
        <v>546</v>
      </c>
      <c r="C135" s="14" t="s">
        <v>547</v>
      </c>
      <c r="D135" s="16" t="s">
        <v>548</v>
      </c>
      <c r="E135" s="17" t="s">
        <v>32</v>
      </c>
      <c r="F135" s="16" t="s">
        <v>549</v>
      </c>
      <c r="G135" s="14">
        <f t="shared" si="17"/>
        <v>400</v>
      </c>
      <c r="H135" s="14">
        <f t="shared" si="18"/>
        <v>400</v>
      </c>
      <c r="I135" s="14">
        <v>400</v>
      </c>
      <c r="J135" s="14"/>
      <c r="K135" s="14"/>
      <c r="L135" s="22"/>
      <c r="M135" s="22"/>
      <c r="N135" s="14" t="s">
        <v>550</v>
      </c>
      <c r="O135" s="14" t="s">
        <v>545</v>
      </c>
      <c r="P135" s="14" t="s">
        <v>551</v>
      </c>
      <c r="Q135" s="24"/>
    </row>
    <row r="136" s="2" customFormat="1" ht="111" customHeight="1" spans="1:17">
      <c r="A136" s="14">
        <v>131</v>
      </c>
      <c r="B136" s="14" t="s">
        <v>552</v>
      </c>
      <c r="C136" s="14" t="s">
        <v>553</v>
      </c>
      <c r="D136" s="16" t="s">
        <v>554</v>
      </c>
      <c r="E136" s="17" t="s">
        <v>32</v>
      </c>
      <c r="F136" s="16" t="s">
        <v>555</v>
      </c>
      <c r="G136" s="14">
        <f t="shared" si="17"/>
        <v>400</v>
      </c>
      <c r="H136" s="14">
        <f t="shared" si="18"/>
        <v>400</v>
      </c>
      <c r="I136" s="14">
        <v>400</v>
      </c>
      <c r="J136" s="14"/>
      <c r="K136" s="14"/>
      <c r="L136" s="22"/>
      <c r="M136" s="22"/>
      <c r="N136" s="14" t="s">
        <v>550</v>
      </c>
      <c r="O136" s="14" t="s">
        <v>545</v>
      </c>
      <c r="P136" s="14" t="s">
        <v>551</v>
      </c>
      <c r="Q136" s="20" t="s">
        <v>28</v>
      </c>
    </row>
    <row r="137" s="2" customFormat="1" ht="80.1" customHeight="1" spans="1:17">
      <c r="A137" s="14">
        <v>132</v>
      </c>
      <c r="B137" s="15" t="s">
        <v>556</v>
      </c>
      <c r="C137" s="14" t="s">
        <v>30</v>
      </c>
      <c r="D137" s="16" t="s">
        <v>557</v>
      </c>
      <c r="E137" s="17" t="s">
        <v>74</v>
      </c>
      <c r="F137" s="16" t="s">
        <v>558</v>
      </c>
      <c r="G137" s="14">
        <f t="shared" si="17"/>
        <v>486</v>
      </c>
      <c r="H137" s="14">
        <f t="shared" si="18"/>
        <v>486</v>
      </c>
      <c r="I137" s="20">
        <v>372.22</v>
      </c>
      <c r="J137" s="20">
        <v>113.78</v>
      </c>
      <c r="K137" s="20"/>
      <c r="L137" s="21"/>
      <c r="M137" s="21"/>
      <c r="N137" s="14" t="s">
        <v>559</v>
      </c>
      <c r="O137" s="15" t="s">
        <v>545</v>
      </c>
      <c r="P137" s="14" t="s">
        <v>27</v>
      </c>
      <c r="Q137" s="24"/>
    </row>
    <row r="138" s="2" customFormat="1" ht="80.1" customHeight="1" spans="1:17">
      <c r="A138" s="14">
        <v>133</v>
      </c>
      <c r="B138" s="15" t="s">
        <v>560</v>
      </c>
      <c r="C138" s="15" t="s">
        <v>561</v>
      </c>
      <c r="D138" s="16" t="s">
        <v>562</v>
      </c>
      <c r="E138" s="17" t="s">
        <v>32</v>
      </c>
      <c r="F138" s="16" t="s">
        <v>563</v>
      </c>
      <c r="G138" s="14">
        <f t="shared" si="17"/>
        <v>253.82</v>
      </c>
      <c r="H138" s="14">
        <f t="shared" si="18"/>
        <v>253.82</v>
      </c>
      <c r="I138" s="20">
        <v>253.82</v>
      </c>
      <c r="J138" s="20"/>
      <c r="K138" s="20"/>
      <c r="L138" s="21"/>
      <c r="M138" s="21"/>
      <c r="N138" s="14" t="s">
        <v>89</v>
      </c>
      <c r="O138" s="15" t="s">
        <v>545</v>
      </c>
      <c r="P138" s="14" t="s">
        <v>27</v>
      </c>
      <c r="Q138" s="20" t="s">
        <v>39</v>
      </c>
    </row>
    <row r="139" s="2" customFormat="1" ht="60" customHeight="1" spans="1:17">
      <c r="A139" s="14">
        <v>134</v>
      </c>
      <c r="B139" s="15" t="s">
        <v>564</v>
      </c>
      <c r="C139" s="15" t="s">
        <v>565</v>
      </c>
      <c r="D139" s="16" t="s">
        <v>566</v>
      </c>
      <c r="E139" s="17" t="s">
        <v>32</v>
      </c>
      <c r="F139" s="16" t="s">
        <v>567</v>
      </c>
      <c r="G139" s="14">
        <f t="shared" si="17"/>
        <v>27</v>
      </c>
      <c r="H139" s="14">
        <f t="shared" si="18"/>
        <v>27</v>
      </c>
      <c r="I139" s="20">
        <v>27</v>
      </c>
      <c r="J139" s="20"/>
      <c r="K139" s="20"/>
      <c r="L139" s="21"/>
      <c r="M139" s="21"/>
      <c r="N139" s="14" t="s">
        <v>89</v>
      </c>
      <c r="O139" s="15" t="s">
        <v>545</v>
      </c>
      <c r="P139" s="14" t="s">
        <v>27</v>
      </c>
      <c r="Q139" s="20" t="s">
        <v>28</v>
      </c>
    </row>
    <row r="140" s="2" customFormat="1" ht="60" customHeight="1" spans="1:17">
      <c r="A140" s="14">
        <v>135</v>
      </c>
      <c r="B140" s="15" t="s">
        <v>568</v>
      </c>
      <c r="C140" s="15" t="s">
        <v>569</v>
      </c>
      <c r="D140" s="16" t="s">
        <v>570</v>
      </c>
      <c r="E140" s="17" t="s">
        <v>32</v>
      </c>
      <c r="F140" s="16" t="s">
        <v>571</v>
      </c>
      <c r="G140" s="14">
        <f t="shared" si="17"/>
        <v>419.05</v>
      </c>
      <c r="H140" s="14">
        <f t="shared" si="18"/>
        <v>419.05</v>
      </c>
      <c r="I140" s="20">
        <v>419.05</v>
      </c>
      <c r="J140" s="20"/>
      <c r="K140" s="20"/>
      <c r="L140" s="21"/>
      <c r="M140" s="21"/>
      <c r="N140" s="14" t="s">
        <v>89</v>
      </c>
      <c r="O140" s="15" t="s">
        <v>545</v>
      </c>
      <c r="P140" s="14" t="s">
        <v>27</v>
      </c>
      <c r="Q140" s="24"/>
    </row>
    <row r="141" s="2" customFormat="1" ht="60" customHeight="1" spans="1:17">
      <c r="A141" s="14">
        <v>136</v>
      </c>
      <c r="B141" s="15" t="s">
        <v>572</v>
      </c>
      <c r="C141" s="15" t="s">
        <v>573</v>
      </c>
      <c r="D141" s="16" t="s">
        <v>574</v>
      </c>
      <c r="E141" s="17" t="s">
        <v>32</v>
      </c>
      <c r="F141" s="16" t="s">
        <v>575</v>
      </c>
      <c r="G141" s="14">
        <f t="shared" si="17"/>
        <v>0.41</v>
      </c>
      <c r="H141" s="14">
        <f t="shared" si="18"/>
        <v>0.41</v>
      </c>
      <c r="I141" s="20">
        <v>0.41</v>
      </c>
      <c r="J141" s="20"/>
      <c r="K141" s="20"/>
      <c r="L141" s="21"/>
      <c r="M141" s="21"/>
      <c r="N141" s="14" t="s">
        <v>89</v>
      </c>
      <c r="O141" s="15" t="s">
        <v>545</v>
      </c>
      <c r="P141" s="14" t="s">
        <v>27</v>
      </c>
      <c r="Q141" s="24"/>
    </row>
    <row r="142" s="2" customFormat="1" ht="60" customHeight="1" spans="1:17">
      <c r="A142" s="14">
        <v>137</v>
      </c>
      <c r="B142" s="15" t="s">
        <v>576</v>
      </c>
      <c r="C142" s="15" t="s">
        <v>508</v>
      </c>
      <c r="D142" s="16" t="s">
        <v>577</v>
      </c>
      <c r="E142" s="17" t="s">
        <v>32</v>
      </c>
      <c r="F142" s="16" t="s">
        <v>578</v>
      </c>
      <c r="G142" s="14">
        <f t="shared" si="17"/>
        <v>6.65</v>
      </c>
      <c r="H142" s="14">
        <f t="shared" si="18"/>
        <v>6.65</v>
      </c>
      <c r="I142" s="20">
        <v>6.65</v>
      </c>
      <c r="J142" s="20"/>
      <c r="K142" s="20"/>
      <c r="L142" s="21"/>
      <c r="M142" s="21"/>
      <c r="N142" s="14" t="s">
        <v>89</v>
      </c>
      <c r="O142" s="15" t="s">
        <v>545</v>
      </c>
      <c r="P142" s="14" t="s">
        <v>27</v>
      </c>
      <c r="Q142" s="20" t="s">
        <v>28</v>
      </c>
    </row>
    <row r="143" s="2" customFormat="1" ht="60" customHeight="1" spans="1:17">
      <c r="A143" s="14">
        <v>138</v>
      </c>
      <c r="B143" s="15" t="s">
        <v>579</v>
      </c>
      <c r="C143" s="15" t="s">
        <v>580</v>
      </c>
      <c r="D143" s="16" t="s">
        <v>581</v>
      </c>
      <c r="E143" s="17" t="s">
        <v>32</v>
      </c>
      <c r="F143" s="16" t="s">
        <v>582</v>
      </c>
      <c r="G143" s="14">
        <f t="shared" si="17"/>
        <v>0.28</v>
      </c>
      <c r="H143" s="14">
        <f t="shared" si="18"/>
        <v>0.28</v>
      </c>
      <c r="I143" s="20">
        <v>0.28</v>
      </c>
      <c r="J143" s="20"/>
      <c r="K143" s="20"/>
      <c r="L143" s="21"/>
      <c r="M143" s="21"/>
      <c r="N143" s="14" t="s">
        <v>89</v>
      </c>
      <c r="O143" s="15" t="s">
        <v>545</v>
      </c>
      <c r="P143" s="14" t="s">
        <v>27</v>
      </c>
      <c r="Q143" s="20" t="s">
        <v>39</v>
      </c>
    </row>
    <row r="144" s="2" customFormat="1" ht="68.1" customHeight="1" spans="1:17">
      <c r="A144" s="14">
        <v>139</v>
      </c>
      <c r="B144" s="15" t="s">
        <v>583</v>
      </c>
      <c r="C144" s="15" t="s">
        <v>584</v>
      </c>
      <c r="D144" s="16" t="s">
        <v>585</v>
      </c>
      <c r="E144" s="17" t="s">
        <v>32</v>
      </c>
      <c r="F144" s="16" t="s">
        <v>586</v>
      </c>
      <c r="G144" s="14">
        <f t="shared" si="17"/>
        <v>27.37</v>
      </c>
      <c r="H144" s="14">
        <f t="shared" si="18"/>
        <v>27.37</v>
      </c>
      <c r="I144" s="20">
        <v>27.37</v>
      </c>
      <c r="J144" s="20"/>
      <c r="K144" s="20"/>
      <c r="L144" s="21"/>
      <c r="M144" s="21"/>
      <c r="N144" s="14" t="s">
        <v>89</v>
      </c>
      <c r="O144" s="15" t="s">
        <v>545</v>
      </c>
      <c r="P144" s="14" t="s">
        <v>27</v>
      </c>
      <c r="Q144" s="20" t="s">
        <v>39</v>
      </c>
    </row>
    <row r="145" s="2" customFormat="1" ht="60" customHeight="1" spans="1:17">
      <c r="A145" s="14">
        <v>140</v>
      </c>
      <c r="B145" s="15" t="s">
        <v>587</v>
      </c>
      <c r="C145" s="15" t="s">
        <v>588</v>
      </c>
      <c r="D145" s="16" t="s">
        <v>589</v>
      </c>
      <c r="E145" s="17" t="s">
        <v>32</v>
      </c>
      <c r="F145" s="16" t="s">
        <v>590</v>
      </c>
      <c r="G145" s="14">
        <f t="shared" si="17"/>
        <v>16.08</v>
      </c>
      <c r="H145" s="14">
        <f t="shared" si="18"/>
        <v>16.08</v>
      </c>
      <c r="I145" s="20">
        <v>16.08</v>
      </c>
      <c r="J145" s="20"/>
      <c r="K145" s="20"/>
      <c r="L145" s="21"/>
      <c r="M145" s="21"/>
      <c r="N145" s="14" t="s">
        <v>89</v>
      </c>
      <c r="O145" s="15" t="s">
        <v>545</v>
      </c>
      <c r="P145" s="14" t="s">
        <v>27</v>
      </c>
      <c r="Q145" s="20" t="s">
        <v>28</v>
      </c>
    </row>
    <row r="146" s="4" customFormat="1" ht="60" customHeight="1" spans="1:18">
      <c r="A146" s="14">
        <v>141</v>
      </c>
      <c r="B146" s="15" t="s">
        <v>591</v>
      </c>
      <c r="C146" s="15" t="s">
        <v>592</v>
      </c>
      <c r="D146" s="16" t="s">
        <v>593</v>
      </c>
      <c r="E146" s="17" t="s">
        <v>32</v>
      </c>
      <c r="F146" s="16" t="s">
        <v>594</v>
      </c>
      <c r="G146" s="14">
        <f t="shared" si="17"/>
        <v>95.65</v>
      </c>
      <c r="H146" s="14">
        <f t="shared" si="18"/>
        <v>95.65</v>
      </c>
      <c r="I146" s="20">
        <v>95.65</v>
      </c>
      <c r="J146" s="20"/>
      <c r="K146" s="20"/>
      <c r="L146" s="21"/>
      <c r="M146" s="21"/>
      <c r="N146" s="14" t="s">
        <v>89</v>
      </c>
      <c r="O146" s="15" t="s">
        <v>545</v>
      </c>
      <c r="P146" s="14" t="s">
        <v>27</v>
      </c>
      <c r="Q146" s="20" t="s">
        <v>39</v>
      </c>
      <c r="R146" s="2"/>
    </row>
    <row r="147" s="4" customFormat="1" ht="65.1" customHeight="1" spans="1:18">
      <c r="A147" s="14">
        <v>142</v>
      </c>
      <c r="B147" s="15" t="s">
        <v>595</v>
      </c>
      <c r="C147" s="15" t="s">
        <v>596</v>
      </c>
      <c r="D147" s="16" t="s">
        <v>597</v>
      </c>
      <c r="E147" s="17" t="s">
        <v>32</v>
      </c>
      <c r="F147" s="16" t="s">
        <v>598</v>
      </c>
      <c r="G147" s="14">
        <f t="shared" si="17"/>
        <v>150</v>
      </c>
      <c r="H147" s="14">
        <f t="shared" si="18"/>
        <v>150</v>
      </c>
      <c r="I147" s="20">
        <v>73.75</v>
      </c>
      <c r="J147" s="20">
        <v>76.25</v>
      </c>
      <c r="K147" s="20"/>
      <c r="L147" s="21"/>
      <c r="M147" s="21"/>
      <c r="N147" s="14" t="s">
        <v>89</v>
      </c>
      <c r="O147" s="15" t="s">
        <v>545</v>
      </c>
      <c r="P147" s="14" t="s">
        <v>27</v>
      </c>
      <c r="Q147" s="20" t="s">
        <v>39</v>
      </c>
      <c r="R147" s="2"/>
    </row>
    <row r="148" s="3" customFormat="1" ht="90" customHeight="1" spans="1:18">
      <c r="A148" s="14">
        <v>143</v>
      </c>
      <c r="B148" s="15" t="s">
        <v>599</v>
      </c>
      <c r="C148" s="15" t="s">
        <v>600</v>
      </c>
      <c r="D148" s="16" t="s">
        <v>601</v>
      </c>
      <c r="E148" s="17" t="s">
        <v>32</v>
      </c>
      <c r="F148" s="16" t="s">
        <v>602</v>
      </c>
      <c r="G148" s="14">
        <f t="shared" si="17"/>
        <v>17.94</v>
      </c>
      <c r="H148" s="14">
        <f t="shared" si="18"/>
        <v>17.94</v>
      </c>
      <c r="I148" s="20"/>
      <c r="J148" s="20">
        <v>17.94</v>
      </c>
      <c r="K148" s="20"/>
      <c r="L148" s="21"/>
      <c r="M148" s="21"/>
      <c r="N148" s="14" t="s">
        <v>89</v>
      </c>
      <c r="O148" s="15" t="s">
        <v>545</v>
      </c>
      <c r="P148" s="14" t="s">
        <v>27</v>
      </c>
      <c r="Q148" s="20" t="s">
        <v>39</v>
      </c>
      <c r="R148" s="2"/>
    </row>
    <row r="149" s="3" customFormat="1" ht="90" customHeight="1" spans="1:18">
      <c r="A149" s="14">
        <v>144</v>
      </c>
      <c r="B149" s="15" t="s">
        <v>603</v>
      </c>
      <c r="C149" s="15" t="s">
        <v>604</v>
      </c>
      <c r="D149" s="16" t="s">
        <v>605</v>
      </c>
      <c r="E149" s="17" t="s">
        <v>32</v>
      </c>
      <c r="F149" s="16" t="s">
        <v>606</v>
      </c>
      <c r="G149" s="14">
        <f t="shared" si="17"/>
        <v>10.56</v>
      </c>
      <c r="H149" s="14">
        <f t="shared" si="18"/>
        <v>10.56</v>
      </c>
      <c r="I149" s="20"/>
      <c r="J149" s="20">
        <v>10.56</v>
      </c>
      <c r="K149" s="20"/>
      <c r="L149" s="21"/>
      <c r="M149" s="21"/>
      <c r="N149" s="14" t="s">
        <v>89</v>
      </c>
      <c r="O149" s="15" t="s">
        <v>545</v>
      </c>
      <c r="P149" s="14" t="s">
        <v>27</v>
      </c>
      <c r="Q149" s="20" t="s">
        <v>39</v>
      </c>
      <c r="R149" s="2"/>
    </row>
    <row r="150" s="3" customFormat="1" ht="65.1" customHeight="1" spans="1:18">
      <c r="A150" s="14">
        <v>145</v>
      </c>
      <c r="B150" s="15" t="s">
        <v>607</v>
      </c>
      <c r="C150" s="15" t="s">
        <v>176</v>
      </c>
      <c r="D150" s="16" t="s">
        <v>608</v>
      </c>
      <c r="E150" s="17" t="s">
        <v>32</v>
      </c>
      <c r="F150" s="16" t="s">
        <v>609</v>
      </c>
      <c r="G150" s="14">
        <f t="shared" si="17"/>
        <v>3.65</v>
      </c>
      <c r="H150" s="14">
        <f t="shared" si="18"/>
        <v>3.65</v>
      </c>
      <c r="I150" s="20"/>
      <c r="J150" s="20">
        <v>3.65</v>
      </c>
      <c r="K150" s="20"/>
      <c r="L150" s="21"/>
      <c r="M150" s="21"/>
      <c r="N150" s="14" t="s">
        <v>89</v>
      </c>
      <c r="O150" s="15" t="s">
        <v>545</v>
      </c>
      <c r="P150" s="14" t="s">
        <v>27</v>
      </c>
      <c r="Q150" s="20" t="s">
        <v>39</v>
      </c>
      <c r="R150" s="2"/>
    </row>
    <row r="151" s="3" customFormat="1" ht="111.95" customHeight="1" spans="1:18">
      <c r="A151" s="14">
        <v>146</v>
      </c>
      <c r="B151" s="15" t="s">
        <v>610</v>
      </c>
      <c r="C151" s="15" t="s">
        <v>611</v>
      </c>
      <c r="D151" s="16" t="s">
        <v>612</v>
      </c>
      <c r="E151" s="17" t="s">
        <v>32</v>
      </c>
      <c r="F151" s="16" t="s">
        <v>613</v>
      </c>
      <c r="G151" s="14">
        <f t="shared" si="17"/>
        <v>6.07</v>
      </c>
      <c r="H151" s="14">
        <f t="shared" si="18"/>
        <v>6.07</v>
      </c>
      <c r="I151" s="20"/>
      <c r="J151" s="20">
        <v>6.07</v>
      </c>
      <c r="K151" s="20"/>
      <c r="L151" s="21"/>
      <c r="M151" s="21"/>
      <c r="N151" s="14" t="s">
        <v>89</v>
      </c>
      <c r="O151" s="15" t="s">
        <v>545</v>
      </c>
      <c r="P151" s="14" t="s">
        <v>27</v>
      </c>
      <c r="Q151" s="24"/>
      <c r="R151" s="2"/>
    </row>
    <row r="152" s="3" customFormat="1" ht="60" customHeight="1" spans="1:18">
      <c r="A152" s="14">
        <v>147</v>
      </c>
      <c r="B152" s="15" t="s">
        <v>614</v>
      </c>
      <c r="C152" s="15" t="s">
        <v>615</v>
      </c>
      <c r="D152" s="16" t="s">
        <v>616</v>
      </c>
      <c r="E152" s="17" t="s">
        <v>32</v>
      </c>
      <c r="F152" s="16" t="s">
        <v>617</v>
      </c>
      <c r="G152" s="14">
        <f t="shared" si="17"/>
        <v>0.39</v>
      </c>
      <c r="H152" s="14">
        <f t="shared" si="18"/>
        <v>0.39</v>
      </c>
      <c r="I152" s="20"/>
      <c r="J152" s="20">
        <v>0.39</v>
      </c>
      <c r="K152" s="20"/>
      <c r="L152" s="21"/>
      <c r="M152" s="21"/>
      <c r="N152" s="14" t="s">
        <v>89</v>
      </c>
      <c r="O152" s="15" t="s">
        <v>545</v>
      </c>
      <c r="P152" s="14" t="s">
        <v>27</v>
      </c>
      <c r="Q152" s="20" t="s">
        <v>39</v>
      </c>
      <c r="R152" s="2"/>
    </row>
    <row r="153" s="3" customFormat="1" ht="69.95" customHeight="1" spans="1:18">
      <c r="A153" s="14">
        <v>148</v>
      </c>
      <c r="B153" s="15" t="s">
        <v>618</v>
      </c>
      <c r="C153" s="15" t="s">
        <v>619</v>
      </c>
      <c r="D153" s="16" t="s">
        <v>620</v>
      </c>
      <c r="E153" s="17" t="s">
        <v>32</v>
      </c>
      <c r="F153" s="16" t="s">
        <v>621</v>
      </c>
      <c r="G153" s="14">
        <f t="shared" si="17"/>
        <v>49.11</v>
      </c>
      <c r="H153" s="14">
        <f t="shared" si="18"/>
        <v>49.11</v>
      </c>
      <c r="I153" s="20"/>
      <c r="J153" s="20">
        <v>49.11</v>
      </c>
      <c r="K153" s="20"/>
      <c r="L153" s="21"/>
      <c r="M153" s="21"/>
      <c r="N153" s="14" t="s">
        <v>89</v>
      </c>
      <c r="O153" s="15" t="s">
        <v>545</v>
      </c>
      <c r="P153" s="14" t="s">
        <v>27</v>
      </c>
      <c r="Q153" s="20" t="s">
        <v>39</v>
      </c>
      <c r="R153" s="2"/>
    </row>
    <row r="154" s="3" customFormat="1" ht="69.95" customHeight="1" spans="1:18">
      <c r="A154" s="14">
        <v>149</v>
      </c>
      <c r="B154" s="15" t="s">
        <v>622</v>
      </c>
      <c r="C154" s="15" t="s">
        <v>623</v>
      </c>
      <c r="D154" s="16" t="s">
        <v>624</v>
      </c>
      <c r="E154" s="17" t="s">
        <v>32</v>
      </c>
      <c r="F154" s="16" t="s">
        <v>625</v>
      </c>
      <c r="G154" s="14">
        <f t="shared" si="17"/>
        <v>9.61</v>
      </c>
      <c r="H154" s="14">
        <f t="shared" si="18"/>
        <v>9.61</v>
      </c>
      <c r="I154" s="20"/>
      <c r="J154" s="20">
        <v>9.61</v>
      </c>
      <c r="K154" s="20"/>
      <c r="L154" s="21"/>
      <c r="M154" s="21"/>
      <c r="N154" s="14" t="s">
        <v>89</v>
      </c>
      <c r="O154" s="15" t="s">
        <v>545</v>
      </c>
      <c r="P154" s="14" t="s">
        <v>27</v>
      </c>
      <c r="Q154" s="20" t="s">
        <v>39</v>
      </c>
      <c r="R154" s="2"/>
    </row>
    <row r="155" s="3" customFormat="1" ht="114" customHeight="1" spans="1:18">
      <c r="A155" s="14">
        <v>150</v>
      </c>
      <c r="B155" s="15" t="s">
        <v>626</v>
      </c>
      <c r="C155" s="15" t="s">
        <v>627</v>
      </c>
      <c r="D155" s="16" t="s">
        <v>628</v>
      </c>
      <c r="E155" s="17" t="s">
        <v>32</v>
      </c>
      <c r="F155" s="16" t="s">
        <v>629</v>
      </c>
      <c r="G155" s="14">
        <f t="shared" si="17"/>
        <v>145.11</v>
      </c>
      <c r="H155" s="14">
        <f t="shared" si="18"/>
        <v>145.11</v>
      </c>
      <c r="I155" s="20"/>
      <c r="J155" s="20">
        <v>145.11</v>
      </c>
      <c r="K155" s="20"/>
      <c r="L155" s="21"/>
      <c r="M155" s="21"/>
      <c r="N155" s="14" t="s">
        <v>89</v>
      </c>
      <c r="O155" s="15" t="s">
        <v>545</v>
      </c>
      <c r="P155" s="14" t="s">
        <v>27</v>
      </c>
      <c r="Q155" s="24"/>
      <c r="R155" s="2"/>
    </row>
    <row r="156" s="3" customFormat="1" ht="158.1" customHeight="1" spans="1:18">
      <c r="A156" s="14">
        <v>151</v>
      </c>
      <c r="B156" s="15" t="s">
        <v>630</v>
      </c>
      <c r="C156" s="15" t="s">
        <v>423</v>
      </c>
      <c r="D156" s="16" t="s">
        <v>631</v>
      </c>
      <c r="E156" s="17" t="s">
        <v>32</v>
      </c>
      <c r="F156" s="16" t="s">
        <v>632</v>
      </c>
      <c r="G156" s="14">
        <f t="shared" si="17"/>
        <v>19.99</v>
      </c>
      <c r="H156" s="14">
        <f t="shared" si="18"/>
        <v>19.99</v>
      </c>
      <c r="I156" s="20"/>
      <c r="J156" s="20">
        <v>19.99</v>
      </c>
      <c r="K156" s="20"/>
      <c r="L156" s="21"/>
      <c r="M156" s="21"/>
      <c r="N156" s="14" t="s">
        <v>89</v>
      </c>
      <c r="O156" s="15" t="s">
        <v>545</v>
      </c>
      <c r="P156" s="14" t="s">
        <v>27</v>
      </c>
      <c r="Q156" s="20" t="s">
        <v>39</v>
      </c>
      <c r="R156" s="2"/>
    </row>
    <row r="157" s="3" customFormat="1" ht="69.95" customHeight="1" spans="1:18">
      <c r="A157" s="14">
        <v>152</v>
      </c>
      <c r="B157" s="15" t="s">
        <v>633</v>
      </c>
      <c r="C157" s="15" t="s">
        <v>634</v>
      </c>
      <c r="D157" s="16" t="s">
        <v>635</v>
      </c>
      <c r="E157" s="17" t="s">
        <v>32</v>
      </c>
      <c r="F157" s="16" t="s">
        <v>636</v>
      </c>
      <c r="G157" s="14">
        <f t="shared" si="17"/>
        <v>13.46</v>
      </c>
      <c r="H157" s="14">
        <f t="shared" si="18"/>
        <v>13.46</v>
      </c>
      <c r="I157" s="20"/>
      <c r="J157" s="20">
        <v>13.46</v>
      </c>
      <c r="K157" s="20"/>
      <c r="L157" s="21"/>
      <c r="M157" s="21"/>
      <c r="N157" s="14" t="s">
        <v>89</v>
      </c>
      <c r="O157" s="15" t="s">
        <v>545</v>
      </c>
      <c r="P157" s="14" t="s">
        <v>27</v>
      </c>
      <c r="Q157" s="20" t="s">
        <v>28</v>
      </c>
      <c r="R157" s="2"/>
    </row>
    <row r="158" s="2" customFormat="1" ht="186" customHeight="1" spans="1:17">
      <c r="A158" s="14">
        <v>153</v>
      </c>
      <c r="B158" s="15" t="s">
        <v>637</v>
      </c>
      <c r="C158" s="15" t="s">
        <v>638</v>
      </c>
      <c r="D158" s="16" t="s">
        <v>639</v>
      </c>
      <c r="E158" s="17" t="s">
        <v>32</v>
      </c>
      <c r="F158" s="16" t="s">
        <v>640</v>
      </c>
      <c r="G158" s="14">
        <f t="shared" si="17"/>
        <v>552.67</v>
      </c>
      <c r="H158" s="14">
        <f t="shared" si="18"/>
        <v>552.67</v>
      </c>
      <c r="I158" s="20"/>
      <c r="J158" s="20">
        <v>552.67</v>
      </c>
      <c r="K158" s="20"/>
      <c r="L158" s="21"/>
      <c r="M158" s="21"/>
      <c r="N158" s="14" t="s">
        <v>89</v>
      </c>
      <c r="O158" s="15" t="s">
        <v>545</v>
      </c>
      <c r="P158" s="14" t="s">
        <v>27</v>
      </c>
      <c r="Q158" s="24"/>
    </row>
    <row r="159" s="2" customFormat="1" ht="116.1" customHeight="1" spans="1:17">
      <c r="A159" s="14">
        <v>154</v>
      </c>
      <c r="B159" s="15" t="s">
        <v>641</v>
      </c>
      <c r="C159" s="15" t="s">
        <v>107</v>
      </c>
      <c r="D159" s="16" t="s">
        <v>642</v>
      </c>
      <c r="E159" s="17" t="s">
        <v>32</v>
      </c>
      <c r="F159" s="16" t="s">
        <v>643</v>
      </c>
      <c r="G159" s="14">
        <f t="shared" si="17"/>
        <v>89.44</v>
      </c>
      <c r="H159" s="14">
        <f t="shared" si="18"/>
        <v>89.44</v>
      </c>
      <c r="I159" s="20"/>
      <c r="J159" s="20">
        <v>89.44</v>
      </c>
      <c r="K159" s="20"/>
      <c r="L159" s="21"/>
      <c r="M159" s="21"/>
      <c r="N159" s="14" t="s">
        <v>89</v>
      </c>
      <c r="O159" s="15" t="s">
        <v>545</v>
      </c>
      <c r="P159" s="14" t="s">
        <v>27</v>
      </c>
      <c r="Q159" s="20" t="s">
        <v>28</v>
      </c>
    </row>
    <row r="160" s="4" customFormat="1" ht="60" customHeight="1" spans="1:18">
      <c r="A160" s="14">
        <v>155</v>
      </c>
      <c r="B160" s="15" t="s">
        <v>644</v>
      </c>
      <c r="C160" s="15" t="s">
        <v>479</v>
      </c>
      <c r="D160" s="16" t="s">
        <v>645</v>
      </c>
      <c r="E160" s="17" t="s">
        <v>32</v>
      </c>
      <c r="F160" s="16" t="s">
        <v>646</v>
      </c>
      <c r="G160" s="14">
        <f t="shared" si="17"/>
        <v>50</v>
      </c>
      <c r="H160" s="14">
        <f t="shared" si="18"/>
        <v>50</v>
      </c>
      <c r="I160" s="20"/>
      <c r="J160" s="20">
        <v>50</v>
      </c>
      <c r="K160" s="20"/>
      <c r="L160" s="21"/>
      <c r="M160" s="21"/>
      <c r="N160" s="14" t="s">
        <v>89</v>
      </c>
      <c r="O160" s="15" t="s">
        <v>545</v>
      </c>
      <c r="P160" s="14" t="s">
        <v>27</v>
      </c>
      <c r="Q160" s="20" t="s">
        <v>39</v>
      </c>
      <c r="R160" s="2"/>
    </row>
    <row r="161" s="4" customFormat="1" ht="60" customHeight="1" spans="1:18">
      <c r="A161" s="14">
        <v>156</v>
      </c>
      <c r="B161" s="15" t="s">
        <v>647</v>
      </c>
      <c r="C161" s="15" t="s">
        <v>648</v>
      </c>
      <c r="D161" s="26" t="s">
        <v>649</v>
      </c>
      <c r="E161" s="17" t="s">
        <v>32</v>
      </c>
      <c r="F161" s="16" t="s">
        <v>650</v>
      </c>
      <c r="G161" s="14">
        <f t="shared" si="17"/>
        <v>65</v>
      </c>
      <c r="H161" s="14">
        <f t="shared" si="18"/>
        <v>65</v>
      </c>
      <c r="I161" s="20"/>
      <c r="J161" s="20">
        <v>65</v>
      </c>
      <c r="K161" s="20"/>
      <c r="L161" s="21"/>
      <c r="M161" s="21"/>
      <c r="N161" s="14" t="s">
        <v>89</v>
      </c>
      <c r="O161" s="15" t="s">
        <v>545</v>
      </c>
      <c r="P161" s="14" t="s">
        <v>27</v>
      </c>
      <c r="Q161" s="20" t="s">
        <v>28</v>
      </c>
      <c r="R161" s="2"/>
    </row>
    <row r="162" s="4" customFormat="1" ht="60" customHeight="1" spans="1:18">
      <c r="A162" s="14">
        <v>157</v>
      </c>
      <c r="B162" s="15" t="s">
        <v>651</v>
      </c>
      <c r="C162" s="15" t="s">
        <v>652</v>
      </c>
      <c r="D162" s="16" t="s">
        <v>653</v>
      </c>
      <c r="E162" s="17" t="s">
        <v>32</v>
      </c>
      <c r="F162" s="16" t="s">
        <v>654</v>
      </c>
      <c r="G162" s="14">
        <f t="shared" si="17"/>
        <v>120</v>
      </c>
      <c r="H162" s="14">
        <f t="shared" si="18"/>
        <v>120</v>
      </c>
      <c r="I162" s="20"/>
      <c r="J162" s="20">
        <v>120</v>
      </c>
      <c r="K162" s="20"/>
      <c r="L162" s="21"/>
      <c r="M162" s="21"/>
      <c r="N162" s="14" t="s">
        <v>89</v>
      </c>
      <c r="O162" s="15" t="s">
        <v>545</v>
      </c>
      <c r="P162" s="14" t="s">
        <v>27</v>
      </c>
      <c r="Q162" s="20" t="s">
        <v>39</v>
      </c>
      <c r="R162" s="2"/>
    </row>
    <row r="163" s="4" customFormat="1" ht="60" customHeight="1" spans="1:18">
      <c r="A163" s="14">
        <v>158</v>
      </c>
      <c r="B163" s="15" t="s">
        <v>655</v>
      </c>
      <c r="C163" s="15" t="s">
        <v>656</v>
      </c>
      <c r="D163" s="16" t="s">
        <v>657</v>
      </c>
      <c r="E163" s="17" t="s">
        <v>32</v>
      </c>
      <c r="F163" s="16" t="s">
        <v>658</v>
      </c>
      <c r="G163" s="14">
        <f t="shared" si="17"/>
        <v>50</v>
      </c>
      <c r="H163" s="14">
        <f t="shared" si="18"/>
        <v>50</v>
      </c>
      <c r="I163" s="20"/>
      <c r="J163" s="20">
        <v>50</v>
      </c>
      <c r="K163" s="20"/>
      <c r="L163" s="21"/>
      <c r="M163" s="21"/>
      <c r="N163" s="14" t="s">
        <v>89</v>
      </c>
      <c r="O163" s="15" t="s">
        <v>545</v>
      </c>
      <c r="P163" s="14" t="s">
        <v>27</v>
      </c>
      <c r="Q163" s="20" t="s">
        <v>39</v>
      </c>
      <c r="R163" s="2"/>
    </row>
    <row r="164" s="2" customFormat="1" ht="60" customHeight="1" spans="1:17">
      <c r="A164" s="14">
        <v>159</v>
      </c>
      <c r="B164" s="15" t="s">
        <v>659</v>
      </c>
      <c r="C164" s="15" t="s">
        <v>660</v>
      </c>
      <c r="D164" s="16" t="s">
        <v>661</v>
      </c>
      <c r="E164" s="17" t="s">
        <v>32</v>
      </c>
      <c r="F164" s="16" t="s">
        <v>662</v>
      </c>
      <c r="G164" s="14">
        <f t="shared" si="17"/>
        <v>70</v>
      </c>
      <c r="H164" s="14">
        <f t="shared" si="18"/>
        <v>70</v>
      </c>
      <c r="I164" s="20"/>
      <c r="J164" s="20">
        <v>70</v>
      </c>
      <c r="K164" s="20"/>
      <c r="L164" s="21"/>
      <c r="M164" s="21"/>
      <c r="N164" s="14" t="s">
        <v>89</v>
      </c>
      <c r="O164" s="15" t="s">
        <v>545</v>
      </c>
      <c r="P164" s="14" t="s">
        <v>27</v>
      </c>
      <c r="Q164" s="20" t="s">
        <v>28</v>
      </c>
    </row>
    <row r="165" s="2" customFormat="1" ht="95.1" customHeight="1" spans="1:17">
      <c r="A165" s="14">
        <v>160</v>
      </c>
      <c r="B165" s="14" t="s">
        <v>663</v>
      </c>
      <c r="C165" s="14" t="s">
        <v>664</v>
      </c>
      <c r="D165" s="16" t="s">
        <v>665</v>
      </c>
      <c r="E165" s="14" t="s">
        <v>373</v>
      </c>
      <c r="F165" s="16" t="s">
        <v>666</v>
      </c>
      <c r="G165" s="14">
        <f t="shared" si="17"/>
        <v>68</v>
      </c>
      <c r="H165" s="14">
        <f t="shared" si="18"/>
        <v>68</v>
      </c>
      <c r="I165" s="20">
        <v>68</v>
      </c>
      <c r="J165" s="20"/>
      <c r="K165" s="20"/>
      <c r="L165" s="21"/>
      <c r="M165" s="21"/>
      <c r="N165" s="14" t="s">
        <v>375</v>
      </c>
      <c r="O165" s="14" t="s">
        <v>545</v>
      </c>
      <c r="P165" s="14" t="s">
        <v>376</v>
      </c>
      <c r="Q165" s="20" t="s">
        <v>39</v>
      </c>
    </row>
    <row r="166" s="2" customFormat="1" ht="72.95" customHeight="1" spans="1:17">
      <c r="A166" s="14">
        <v>161</v>
      </c>
      <c r="B166" s="14" t="s">
        <v>667</v>
      </c>
      <c r="C166" s="14" t="s">
        <v>668</v>
      </c>
      <c r="D166" s="16" t="s">
        <v>669</v>
      </c>
      <c r="E166" s="14" t="s">
        <v>373</v>
      </c>
      <c r="F166" s="16" t="s">
        <v>670</v>
      </c>
      <c r="G166" s="14">
        <f t="shared" si="17"/>
        <v>35</v>
      </c>
      <c r="H166" s="14">
        <f t="shared" si="18"/>
        <v>35</v>
      </c>
      <c r="I166" s="20">
        <v>35</v>
      </c>
      <c r="J166" s="20"/>
      <c r="K166" s="20"/>
      <c r="L166" s="21"/>
      <c r="M166" s="21"/>
      <c r="N166" s="14" t="s">
        <v>375</v>
      </c>
      <c r="O166" s="14" t="s">
        <v>545</v>
      </c>
      <c r="P166" s="14" t="s">
        <v>376</v>
      </c>
      <c r="Q166" s="20" t="s">
        <v>28</v>
      </c>
    </row>
    <row r="167" s="4" customFormat="1" ht="95.1" customHeight="1" spans="1:18">
      <c r="A167" s="14">
        <v>162</v>
      </c>
      <c r="B167" s="14" t="s">
        <v>671</v>
      </c>
      <c r="C167" s="14" t="s">
        <v>672</v>
      </c>
      <c r="D167" s="16" t="s">
        <v>673</v>
      </c>
      <c r="E167" s="14" t="s">
        <v>373</v>
      </c>
      <c r="F167" s="16" t="s">
        <v>674</v>
      </c>
      <c r="G167" s="14">
        <f t="shared" si="17"/>
        <v>30</v>
      </c>
      <c r="H167" s="14">
        <f t="shared" si="18"/>
        <v>30</v>
      </c>
      <c r="I167" s="20">
        <v>30</v>
      </c>
      <c r="J167" s="20"/>
      <c r="K167" s="20"/>
      <c r="L167" s="21"/>
      <c r="M167" s="21"/>
      <c r="N167" s="14" t="s">
        <v>375</v>
      </c>
      <c r="O167" s="14" t="s">
        <v>545</v>
      </c>
      <c r="P167" s="14" t="s">
        <v>376</v>
      </c>
      <c r="Q167" s="20" t="s">
        <v>28</v>
      </c>
      <c r="R167" s="2"/>
    </row>
    <row r="168" s="4" customFormat="1" ht="95.1" customHeight="1" spans="1:18">
      <c r="A168" s="14">
        <v>163</v>
      </c>
      <c r="B168" s="14" t="s">
        <v>675</v>
      </c>
      <c r="C168" s="14" t="s">
        <v>676</v>
      </c>
      <c r="D168" s="16" t="s">
        <v>677</v>
      </c>
      <c r="E168" s="14" t="s">
        <v>373</v>
      </c>
      <c r="F168" s="16" t="s">
        <v>678</v>
      </c>
      <c r="G168" s="14">
        <f t="shared" si="17"/>
        <v>30</v>
      </c>
      <c r="H168" s="14">
        <f t="shared" si="18"/>
        <v>30</v>
      </c>
      <c r="I168" s="20">
        <v>30</v>
      </c>
      <c r="J168" s="20"/>
      <c r="K168" s="20"/>
      <c r="L168" s="21"/>
      <c r="M168" s="21"/>
      <c r="N168" s="14" t="s">
        <v>375</v>
      </c>
      <c r="O168" s="14" t="s">
        <v>545</v>
      </c>
      <c r="P168" s="14" t="s">
        <v>376</v>
      </c>
      <c r="Q168" s="20" t="s">
        <v>39</v>
      </c>
      <c r="R168" s="2"/>
    </row>
    <row r="169" s="3" customFormat="1" ht="78" customHeight="1" spans="1:18">
      <c r="A169" s="14">
        <v>164</v>
      </c>
      <c r="B169" s="14" t="s">
        <v>679</v>
      </c>
      <c r="C169" s="14" t="s">
        <v>680</v>
      </c>
      <c r="D169" s="16" t="s">
        <v>681</v>
      </c>
      <c r="E169" s="14" t="s">
        <v>682</v>
      </c>
      <c r="F169" s="16" t="s">
        <v>683</v>
      </c>
      <c r="G169" s="14">
        <f t="shared" si="17"/>
        <v>1820</v>
      </c>
      <c r="H169" s="14">
        <f t="shared" si="18"/>
        <v>1820</v>
      </c>
      <c r="I169" s="14">
        <v>1820</v>
      </c>
      <c r="J169" s="20"/>
      <c r="K169" s="14"/>
      <c r="L169" s="22"/>
      <c r="M169" s="22"/>
      <c r="N169" s="14" t="s">
        <v>559</v>
      </c>
      <c r="O169" s="14" t="s">
        <v>545</v>
      </c>
      <c r="P169" s="14" t="s">
        <v>390</v>
      </c>
      <c r="Q169" s="20" t="s">
        <v>28</v>
      </c>
      <c r="R169" s="2"/>
    </row>
    <row r="170" s="3" customFormat="1" ht="99.95" customHeight="1" spans="1:18">
      <c r="A170" s="14">
        <v>165</v>
      </c>
      <c r="B170" s="14" t="s">
        <v>684</v>
      </c>
      <c r="C170" s="14" t="s">
        <v>685</v>
      </c>
      <c r="D170" s="16" t="s">
        <v>686</v>
      </c>
      <c r="E170" s="14" t="s">
        <v>682</v>
      </c>
      <c r="F170" s="16" t="s">
        <v>687</v>
      </c>
      <c r="G170" s="14">
        <f t="shared" si="17"/>
        <v>1700</v>
      </c>
      <c r="H170" s="14">
        <f t="shared" si="18"/>
        <v>1700</v>
      </c>
      <c r="I170" s="14">
        <v>1700</v>
      </c>
      <c r="J170" s="20"/>
      <c r="K170" s="14"/>
      <c r="L170" s="22"/>
      <c r="M170" s="22"/>
      <c r="N170" s="14" t="s">
        <v>559</v>
      </c>
      <c r="O170" s="14" t="s">
        <v>545</v>
      </c>
      <c r="P170" s="14" t="s">
        <v>390</v>
      </c>
      <c r="Q170" s="24"/>
      <c r="R170" s="2"/>
    </row>
    <row r="171" s="3" customFormat="1" ht="56.1" customHeight="1" spans="1:18">
      <c r="A171" s="14">
        <v>166</v>
      </c>
      <c r="B171" s="14" t="s">
        <v>688</v>
      </c>
      <c r="C171" s="14" t="s">
        <v>689</v>
      </c>
      <c r="D171" s="16" t="s">
        <v>690</v>
      </c>
      <c r="E171" s="14" t="s">
        <v>691</v>
      </c>
      <c r="F171" s="16" t="s">
        <v>558</v>
      </c>
      <c r="G171" s="14">
        <f t="shared" si="17"/>
        <v>150</v>
      </c>
      <c r="H171" s="14">
        <f t="shared" si="18"/>
        <v>150</v>
      </c>
      <c r="I171" s="14">
        <v>150</v>
      </c>
      <c r="J171" s="14"/>
      <c r="K171" s="14"/>
      <c r="L171" s="22"/>
      <c r="M171" s="22"/>
      <c r="N171" s="14" t="s">
        <v>559</v>
      </c>
      <c r="O171" s="14" t="s">
        <v>545</v>
      </c>
      <c r="P171" s="14" t="s">
        <v>390</v>
      </c>
      <c r="Q171" s="24"/>
      <c r="R171" s="2"/>
    </row>
    <row r="172" s="3" customFormat="1" ht="56.1" customHeight="1" spans="1:18">
      <c r="A172" s="14">
        <v>167</v>
      </c>
      <c r="B172" s="15" t="s">
        <v>692</v>
      </c>
      <c r="C172" s="15" t="s">
        <v>693</v>
      </c>
      <c r="D172" s="16" t="s">
        <v>694</v>
      </c>
      <c r="E172" s="17" t="s">
        <v>695</v>
      </c>
      <c r="F172" s="16" t="s">
        <v>696</v>
      </c>
      <c r="G172" s="14">
        <f t="shared" si="17"/>
        <v>140</v>
      </c>
      <c r="H172" s="14">
        <f t="shared" si="18"/>
        <v>140</v>
      </c>
      <c r="I172" s="20"/>
      <c r="J172" s="20"/>
      <c r="K172" s="20"/>
      <c r="L172" s="21">
        <v>140</v>
      </c>
      <c r="M172" s="21"/>
      <c r="N172" s="14" t="s">
        <v>89</v>
      </c>
      <c r="O172" s="15" t="s">
        <v>545</v>
      </c>
      <c r="P172" s="14" t="s">
        <v>27</v>
      </c>
      <c r="Q172" s="20" t="s">
        <v>39</v>
      </c>
      <c r="R172" s="2"/>
    </row>
    <row r="173" s="3" customFormat="1" ht="56.1" customHeight="1" spans="1:18">
      <c r="A173" s="14">
        <v>168</v>
      </c>
      <c r="B173" s="15" t="s">
        <v>697</v>
      </c>
      <c r="C173" s="15" t="s">
        <v>698</v>
      </c>
      <c r="D173" s="16" t="s">
        <v>699</v>
      </c>
      <c r="E173" s="17" t="s">
        <v>695</v>
      </c>
      <c r="F173" s="16" t="s">
        <v>700</v>
      </c>
      <c r="G173" s="14">
        <f t="shared" si="17"/>
        <v>210</v>
      </c>
      <c r="H173" s="14">
        <f t="shared" si="18"/>
        <v>210</v>
      </c>
      <c r="I173" s="20"/>
      <c r="J173" s="20"/>
      <c r="K173" s="20"/>
      <c r="L173" s="21">
        <v>210</v>
      </c>
      <c r="M173" s="21"/>
      <c r="N173" s="14" t="s">
        <v>89</v>
      </c>
      <c r="O173" s="15" t="s">
        <v>545</v>
      </c>
      <c r="P173" s="14" t="s">
        <v>27</v>
      </c>
      <c r="Q173" s="20"/>
      <c r="R173" s="2"/>
    </row>
    <row r="174" s="3" customFormat="1" ht="78.95" customHeight="1" spans="1:18">
      <c r="A174" s="14">
        <v>169</v>
      </c>
      <c r="B174" s="15" t="s">
        <v>701</v>
      </c>
      <c r="C174" s="15" t="s">
        <v>702</v>
      </c>
      <c r="D174" s="16" t="s">
        <v>703</v>
      </c>
      <c r="E174" s="17" t="s">
        <v>453</v>
      </c>
      <c r="F174" s="16" t="s">
        <v>704</v>
      </c>
      <c r="G174" s="14">
        <f t="shared" si="17"/>
        <v>200</v>
      </c>
      <c r="H174" s="14">
        <f t="shared" si="18"/>
        <v>200</v>
      </c>
      <c r="I174" s="20"/>
      <c r="J174" s="20">
        <v>200</v>
      </c>
      <c r="K174" s="20"/>
      <c r="L174" s="20"/>
      <c r="M174" s="20"/>
      <c r="N174" s="14" t="s">
        <v>550</v>
      </c>
      <c r="O174" s="15" t="s">
        <v>545</v>
      </c>
      <c r="P174" s="14" t="s">
        <v>705</v>
      </c>
      <c r="Q174" s="20" t="s">
        <v>39</v>
      </c>
      <c r="R174" s="2"/>
    </row>
    <row r="175" s="3" customFormat="1" ht="56.1" customHeight="1" spans="1:18">
      <c r="A175" s="14"/>
      <c r="B175" s="31" t="s">
        <v>706</v>
      </c>
      <c r="C175" s="32"/>
      <c r="D175" s="33"/>
      <c r="E175" s="32"/>
      <c r="F175" s="34"/>
      <c r="G175" s="12">
        <f t="shared" ref="G175:M175" si="19">SUM(G134:G174)</f>
        <v>9990.31</v>
      </c>
      <c r="H175" s="12">
        <f t="shared" si="19"/>
        <v>9990.31</v>
      </c>
      <c r="I175" s="12">
        <f t="shared" si="19"/>
        <v>7977.28</v>
      </c>
      <c r="J175" s="12">
        <f t="shared" si="19"/>
        <v>1663.03</v>
      </c>
      <c r="K175" s="12">
        <f t="shared" si="19"/>
        <v>0</v>
      </c>
      <c r="L175" s="12">
        <f t="shared" si="19"/>
        <v>350</v>
      </c>
      <c r="M175" s="12">
        <f t="shared" si="19"/>
        <v>0</v>
      </c>
      <c r="N175" s="14"/>
      <c r="O175" s="15"/>
      <c r="P175" s="14"/>
      <c r="Q175" s="20"/>
      <c r="R175" s="2"/>
    </row>
    <row r="176" s="3" customFormat="1" ht="69.95" customHeight="1" spans="1:18">
      <c r="A176" s="14">
        <v>170</v>
      </c>
      <c r="B176" s="15" t="s">
        <v>707</v>
      </c>
      <c r="C176" s="15" t="s">
        <v>30</v>
      </c>
      <c r="D176" s="16" t="s">
        <v>708</v>
      </c>
      <c r="E176" s="17" t="s">
        <v>32</v>
      </c>
      <c r="F176" s="16" t="s">
        <v>709</v>
      </c>
      <c r="G176" s="14">
        <f t="shared" ref="G175:G196" si="20">H176+M176</f>
        <v>150</v>
      </c>
      <c r="H176" s="14">
        <f t="shared" ref="H175:H196" si="21">SUM(I176:L176)</f>
        <v>150</v>
      </c>
      <c r="I176" s="20">
        <v>150</v>
      </c>
      <c r="J176" s="20"/>
      <c r="K176" s="20"/>
      <c r="L176" s="21"/>
      <c r="M176" s="21"/>
      <c r="N176" s="14" t="s">
        <v>25</v>
      </c>
      <c r="O176" s="14" t="s">
        <v>710</v>
      </c>
      <c r="P176" s="14" t="s">
        <v>27</v>
      </c>
      <c r="Q176" s="24"/>
      <c r="R176" s="2"/>
    </row>
    <row r="177" s="3" customFormat="1" ht="69.95" customHeight="1" spans="1:18">
      <c r="A177" s="14">
        <v>171</v>
      </c>
      <c r="B177" s="15" t="s">
        <v>711</v>
      </c>
      <c r="C177" s="15" t="s">
        <v>30</v>
      </c>
      <c r="D177" s="16" t="s">
        <v>712</v>
      </c>
      <c r="E177" s="17" t="s">
        <v>32</v>
      </c>
      <c r="F177" s="16" t="s">
        <v>713</v>
      </c>
      <c r="G177" s="14">
        <f t="shared" si="20"/>
        <v>350</v>
      </c>
      <c r="H177" s="14">
        <f t="shared" si="21"/>
        <v>350</v>
      </c>
      <c r="I177" s="20">
        <f>300+50</f>
        <v>350</v>
      </c>
      <c r="J177" s="20"/>
      <c r="K177" s="20"/>
      <c r="L177" s="21"/>
      <c r="M177" s="21"/>
      <c r="N177" s="14" t="s">
        <v>25</v>
      </c>
      <c r="O177" s="14" t="s">
        <v>710</v>
      </c>
      <c r="P177" s="14" t="s">
        <v>27</v>
      </c>
      <c r="Q177" s="24"/>
      <c r="R177" s="2"/>
    </row>
    <row r="178" s="3" customFormat="1" ht="69.95" customHeight="1" spans="1:18">
      <c r="A178" s="14">
        <v>172</v>
      </c>
      <c r="B178" s="15" t="s">
        <v>714</v>
      </c>
      <c r="C178" s="14" t="s">
        <v>30</v>
      </c>
      <c r="D178" s="16" t="s">
        <v>715</v>
      </c>
      <c r="E178" s="17" t="s">
        <v>32</v>
      </c>
      <c r="F178" s="16" t="s">
        <v>716</v>
      </c>
      <c r="G178" s="14">
        <f t="shared" si="20"/>
        <v>368.6379</v>
      </c>
      <c r="H178" s="14">
        <f t="shared" si="21"/>
        <v>368.6379</v>
      </c>
      <c r="I178" s="20">
        <v>368.6379</v>
      </c>
      <c r="J178" s="20"/>
      <c r="K178" s="20"/>
      <c r="L178" s="21"/>
      <c r="M178" s="21"/>
      <c r="N178" s="14" t="s">
        <v>717</v>
      </c>
      <c r="O178" s="14" t="s">
        <v>710</v>
      </c>
      <c r="P178" s="14" t="s">
        <v>27</v>
      </c>
      <c r="Q178" s="24">
        <v>185.9789</v>
      </c>
      <c r="R178" s="2">
        <f>G178+Q178</f>
        <v>554.6168</v>
      </c>
    </row>
    <row r="179" s="3" customFormat="1" ht="69.95" customHeight="1" spans="1:18">
      <c r="A179" s="14">
        <v>173</v>
      </c>
      <c r="B179" s="15" t="s">
        <v>718</v>
      </c>
      <c r="C179" s="14" t="s">
        <v>30</v>
      </c>
      <c r="D179" s="16" t="s">
        <v>719</v>
      </c>
      <c r="E179" s="17" t="s">
        <v>32</v>
      </c>
      <c r="F179" s="16" t="s">
        <v>720</v>
      </c>
      <c r="G179" s="14">
        <f t="shared" si="20"/>
        <v>1070</v>
      </c>
      <c r="H179" s="14">
        <f t="shared" si="21"/>
        <v>1070</v>
      </c>
      <c r="I179" s="20">
        <f>800+240</f>
        <v>1040</v>
      </c>
      <c r="J179" s="20">
        <v>30</v>
      </c>
      <c r="K179" s="20"/>
      <c r="L179" s="21"/>
      <c r="M179" s="21"/>
      <c r="N179" s="14" t="s">
        <v>717</v>
      </c>
      <c r="O179" s="14" t="s">
        <v>710</v>
      </c>
      <c r="P179" s="14" t="s">
        <v>27</v>
      </c>
      <c r="Q179" s="24"/>
      <c r="R179" s="2"/>
    </row>
    <row r="180" s="3" customFormat="1" ht="69.95" customHeight="1" spans="1:18">
      <c r="A180" s="14">
        <v>174</v>
      </c>
      <c r="B180" s="15" t="s">
        <v>721</v>
      </c>
      <c r="C180" s="14" t="s">
        <v>65</v>
      </c>
      <c r="D180" s="16" t="s">
        <v>722</v>
      </c>
      <c r="E180" s="17" t="s">
        <v>723</v>
      </c>
      <c r="F180" s="16" t="s">
        <v>724</v>
      </c>
      <c r="G180" s="14">
        <f t="shared" si="20"/>
        <v>80</v>
      </c>
      <c r="H180" s="14">
        <f t="shared" si="21"/>
        <v>80</v>
      </c>
      <c r="I180" s="20"/>
      <c r="J180" s="20">
        <v>80</v>
      </c>
      <c r="K180" s="20"/>
      <c r="L180" s="21"/>
      <c r="M180" s="21"/>
      <c r="N180" s="14" t="s">
        <v>121</v>
      </c>
      <c r="O180" s="14" t="s">
        <v>710</v>
      </c>
      <c r="P180" s="14" t="s">
        <v>27</v>
      </c>
      <c r="Q180" s="36"/>
      <c r="R180" s="2"/>
    </row>
    <row r="181" s="3" customFormat="1" ht="69.95" customHeight="1" spans="1:18">
      <c r="A181" s="14">
        <v>175</v>
      </c>
      <c r="B181" s="15" t="s">
        <v>725</v>
      </c>
      <c r="C181" s="14" t="s">
        <v>36</v>
      </c>
      <c r="D181" s="15" t="s">
        <v>726</v>
      </c>
      <c r="E181" s="17" t="s">
        <v>723</v>
      </c>
      <c r="F181" s="15" t="s">
        <v>727</v>
      </c>
      <c r="G181" s="14">
        <f t="shared" si="20"/>
        <v>80</v>
      </c>
      <c r="H181" s="14">
        <f t="shared" si="21"/>
        <v>80</v>
      </c>
      <c r="I181" s="20"/>
      <c r="J181" s="20">
        <v>80</v>
      </c>
      <c r="K181" s="20"/>
      <c r="L181" s="21"/>
      <c r="M181" s="21"/>
      <c r="N181" s="14" t="s">
        <v>121</v>
      </c>
      <c r="O181" s="14" t="s">
        <v>710</v>
      </c>
      <c r="P181" s="14" t="s">
        <v>27</v>
      </c>
      <c r="Q181" s="36"/>
      <c r="R181" s="2"/>
    </row>
    <row r="182" s="3" customFormat="1" ht="69.95" customHeight="1" spans="1:18">
      <c r="A182" s="14">
        <v>176</v>
      </c>
      <c r="B182" s="15" t="s">
        <v>728</v>
      </c>
      <c r="C182" s="14" t="s">
        <v>41</v>
      </c>
      <c r="D182" s="16" t="s">
        <v>729</v>
      </c>
      <c r="E182" s="17" t="s">
        <v>723</v>
      </c>
      <c r="F182" s="16" t="s">
        <v>730</v>
      </c>
      <c r="G182" s="14">
        <f t="shared" si="20"/>
        <v>80</v>
      </c>
      <c r="H182" s="14">
        <f t="shared" si="21"/>
        <v>80</v>
      </c>
      <c r="I182" s="20"/>
      <c r="J182" s="20">
        <v>80</v>
      </c>
      <c r="K182" s="20"/>
      <c r="L182" s="21"/>
      <c r="M182" s="21"/>
      <c r="N182" s="14" t="s">
        <v>121</v>
      </c>
      <c r="O182" s="14" t="s">
        <v>710</v>
      </c>
      <c r="P182" s="14" t="s">
        <v>27</v>
      </c>
      <c r="Q182" s="36"/>
      <c r="R182" s="2"/>
    </row>
    <row r="183" s="3" customFormat="1" ht="102.95" customHeight="1" spans="1:18">
      <c r="A183" s="14">
        <v>177</v>
      </c>
      <c r="B183" s="15" t="s">
        <v>731</v>
      </c>
      <c r="C183" s="14" t="s">
        <v>61</v>
      </c>
      <c r="D183" s="16" t="s">
        <v>732</v>
      </c>
      <c r="E183" s="17" t="s">
        <v>723</v>
      </c>
      <c r="F183" s="16" t="s">
        <v>733</v>
      </c>
      <c r="G183" s="14">
        <f t="shared" si="20"/>
        <v>80</v>
      </c>
      <c r="H183" s="14">
        <f t="shared" si="21"/>
        <v>80</v>
      </c>
      <c r="I183" s="20"/>
      <c r="J183" s="20">
        <v>80</v>
      </c>
      <c r="K183" s="20"/>
      <c r="L183" s="21"/>
      <c r="M183" s="21"/>
      <c r="N183" s="14" t="s">
        <v>121</v>
      </c>
      <c r="O183" s="14" t="s">
        <v>710</v>
      </c>
      <c r="P183" s="14" t="s">
        <v>27</v>
      </c>
      <c r="Q183" s="36"/>
      <c r="R183" s="2"/>
    </row>
    <row r="184" s="3" customFormat="1" ht="248.1" customHeight="1" spans="1:18">
      <c r="A184" s="14">
        <v>178</v>
      </c>
      <c r="B184" s="15" t="s">
        <v>734</v>
      </c>
      <c r="C184" s="14" t="s">
        <v>735</v>
      </c>
      <c r="D184" s="16" t="s">
        <v>736</v>
      </c>
      <c r="E184" s="17" t="s">
        <v>723</v>
      </c>
      <c r="F184" s="16" t="s">
        <v>737</v>
      </c>
      <c r="G184" s="14">
        <f t="shared" si="20"/>
        <v>300</v>
      </c>
      <c r="H184" s="14">
        <f t="shared" si="21"/>
        <v>300</v>
      </c>
      <c r="I184" s="20">
        <v>200</v>
      </c>
      <c r="J184" s="20">
        <v>100</v>
      </c>
      <c r="K184" s="20"/>
      <c r="L184" s="21"/>
      <c r="M184" s="21"/>
      <c r="N184" s="14" t="s">
        <v>121</v>
      </c>
      <c r="O184" s="14" t="s">
        <v>710</v>
      </c>
      <c r="P184" s="14" t="s">
        <v>27</v>
      </c>
      <c r="Q184" s="36"/>
      <c r="R184" s="2"/>
    </row>
    <row r="185" s="3" customFormat="1" ht="137.1" customHeight="1" spans="1:18">
      <c r="A185" s="14">
        <v>179</v>
      </c>
      <c r="B185" s="15" t="s">
        <v>738</v>
      </c>
      <c r="C185" s="14" t="s">
        <v>739</v>
      </c>
      <c r="D185" s="16" t="s">
        <v>740</v>
      </c>
      <c r="E185" s="17" t="s">
        <v>723</v>
      </c>
      <c r="F185" s="16" t="s">
        <v>741</v>
      </c>
      <c r="G185" s="14">
        <f t="shared" si="20"/>
        <v>200</v>
      </c>
      <c r="H185" s="14">
        <f t="shared" si="21"/>
        <v>200</v>
      </c>
      <c r="I185" s="20">
        <v>100</v>
      </c>
      <c r="J185" s="20">
        <v>100</v>
      </c>
      <c r="K185" s="20"/>
      <c r="L185" s="21"/>
      <c r="M185" s="21"/>
      <c r="N185" s="14" t="s">
        <v>121</v>
      </c>
      <c r="O185" s="14" t="s">
        <v>710</v>
      </c>
      <c r="P185" s="14" t="s">
        <v>27</v>
      </c>
      <c r="Q185" s="36"/>
      <c r="R185" s="2"/>
    </row>
    <row r="186" s="3" customFormat="1" ht="162" customHeight="1" spans="1:18">
      <c r="A186" s="14">
        <v>180</v>
      </c>
      <c r="B186" s="15" t="s">
        <v>742</v>
      </c>
      <c r="C186" s="14" t="s">
        <v>743</v>
      </c>
      <c r="D186" s="16" t="s">
        <v>744</v>
      </c>
      <c r="E186" s="17" t="s">
        <v>723</v>
      </c>
      <c r="F186" s="16" t="s">
        <v>745</v>
      </c>
      <c r="G186" s="14">
        <f t="shared" si="20"/>
        <v>300</v>
      </c>
      <c r="H186" s="14">
        <f t="shared" si="21"/>
        <v>300</v>
      </c>
      <c r="I186" s="20">
        <v>200</v>
      </c>
      <c r="J186" s="20">
        <v>100</v>
      </c>
      <c r="K186" s="20"/>
      <c r="L186" s="21"/>
      <c r="M186" s="21"/>
      <c r="N186" s="14" t="s">
        <v>121</v>
      </c>
      <c r="O186" s="14" t="s">
        <v>710</v>
      </c>
      <c r="P186" s="14" t="s">
        <v>27</v>
      </c>
      <c r="Q186" s="36"/>
      <c r="R186" s="2"/>
    </row>
    <row r="187" s="3" customFormat="1" ht="204" customHeight="1" spans="1:18">
      <c r="A187" s="14">
        <v>181</v>
      </c>
      <c r="B187" s="15" t="s">
        <v>746</v>
      </c>
      <c r="C187" s="14" t="s">
        <v>747</v>
      </c>
      <c r="D187" s="16" t="s">
        <v>748</v>
      </c>
      <c r="E187" s="17" t="s">
        <v>723</v>
      </c>
      <c r="F187" s="16" t="s">
        <v>749</v>
      </c>
      <c r="G187" s="14">
        <f t="shared" si="20"/>
        <v>280</v>
      </c>
      <c r="H187" s="14">
        <f t="shared" si="21"/>
        <v>280</v>
      </c>
      <c r="I187" s="20">
        <v>100</v>
      </c>
      <c r="J187" s="20">
        <v>180</v>
      </c>
      <c r="K187" s="20"/>
      <c r="L187" s="21"/>
      <c r="M187" s="21"/>
      <c r="N187" s="14" t="s">
        <v>121</v>
      </c>
      <c r="O187" s="14" t="s">
        <v>710</v>
      </c>
      <c r="P187" s="14" t="s">
        <v>27</v>
      </c>
      <c r="Q187" s="36"/>
      <c r="R187" s="2"/>
    </row>
    <row r="188" s="3" customFormat="1" ht="114.95" customHeight="1" spans="1:18">
      <c r="A188" s="14">
        <v>182</v>
      </c>
      <c r="B188" s="15" t="s">
        <v>750</v>
      </c>
      <c r="C188" s="14" t="s">
        <v>386</v>
      </c>
      <c r="D188" s="16" t="s">
        <v>751</v>
      </c>
      <c r="E188" s="17" t="s">
        <v>723</v>
      </c>
      <c r="F188" s="16" t="s">
        <v>752</v>
      </c>
      <c r="G188" s="14">
        <f t="shared" si="20"/>
        <v>80</v>
      </c>
      <c r="H188" s="14">
        <f t="shared" si="21"/>
        <v>80</v>
      </c>
      <c r="I188" s="20"/>
      <c r="J188" s="20">
        <v>80</v>
      </c>
      <c r="K188" s="20"/>
      <c r="L188" s="21"/>
      <c r="M188" s="21"/>
      <c r="N188" s="14" t="s">
        <v>121</v>
      </c>
      <c r="O188" s="14" t="s">
        <v>710</v>
      </c>
      <c r="P188" s="14" t="s">
        <v>27</v>
      </c>
      <c r="Q188" s="36"/>
      <c r="R188" s="2"/>
    </row>
    <row r="189" s="3" customFormat="1" ht="192.95" customHeight="1" spans="1:18">
      <c r="A189" s="14">
        <v>183</v>
      </c>
      <c r="B189" s="15" t="s">
        <v>753</v>
      </c>
      <c r="C189" s="14" t="s">
        <v>754</v>
      </c>
      <c r="D189" s="16" t="s">
        <v>755</v>
      </c>
      <c r="E189" s="17" t="s">
        <v>723</v>
      </c>
      <c r="F189" s="16" t="s">
        <v>756</v>
      </c>
      <c r="G189" s="14">
        <f t="shared" si="20"/>
        <v>280</v>
      </c>
      <c r="H189" s="14">
        <f t="shared" si="21"/>
        <v>280</v>
      </c>
      <c r="I189" s="20">
        <v>100</v>
      </c>
      <c r="J189" s="20">
        <v>180</v>
      </c>
      <c r="K189" s="20"/>
      <c r="L189" s="21"/>
      <c r="M189" s="21"/>
      <c r="N189" s="14" t="s">
        <v>121</v>
      </c>
      <c r="O189" s="14" t="s">
        <v>710</v>
      </c>
      <c r="P189" s="14" t="s">
        <v>27</v>
      </c>
      <c r="Q189" s="36"/>
      <c r="R189" s="2"/>
    </row>
    <row r="190" s="3" customFormat="1" ht="66.95" customHeight="1" spans="1:18">
      <c r="A190" s="14">
        <v>184</v>
      </c>
      <c r="B190" s="14" t="s">
        <v>757</v>
      </c>
      <c r="C190" s="14" t="s">
        <v>758</v>
      </c>
      <c r="D190" s="16" t="s">
        <v>759</v>
      </c>
      <c r="E190" s="14" t="s">
        <v>373</v>
      </c>
      <c r="F190" s="16" t="s">
        <v>760</v>
      </c>
      <c r="G190" s="14">
        <f t="shared" si="20"/>
        <v>60</v>
      </c>
      <c r="H190" s="14">
        <f t="shared" si="21"/>
        <v>60</v>
      </c>
      <c r="I190" s="20">
        <v>60</v>
      </c>
      <c r="J190" s="20"/>
      <c r="K190" s="20"/>
      <c r="L190" s="21"/>
      <c r="M190" s="21"/>
      <c r="N190" s="14" t="s">
        <v>375</v>
      </c>
      <c r="O190" s="14" t="s">
        <v>710</v>
      </c>
      <c r="P190" s="14" t="s">
        <v>376</v>
      </c>
      <c r="Q190" s="20" t="s">
        <v>39</v>
      </c>
      <c r="R190" s="2"/>
    </row>
    <row r="191" s="3" customFormat="1" ht="66.95" customHeight="1" spans="1:18">
      <c r="A191" s="14">
        <v>185</v>
      </c>
      <c r="B191" s="15" t="s">
        <v>761</v>
      </c>
      <c r="C191" s="14" t="s">
        <v>762</v>
      </c>
      <c r="D191" s="16" t="s">
        <v>763</v>
      </c>
      <c r="E191" s="35" t="s">
        <v>764</v>
      </c>
      <c r="F191" s="16" t="s">
        <v>765</v>
      </c>
      <c r="G191" s="14">
        <f t="shared" si="20"/>
        <v>180</v>
      </c>
      <c r="H191" s="14">
        <f t="shared" si="21"/>
        <v>180</v>
      </c>
      <c r="I191" s="20"/>
      <c r="J191" s="20"/>
      <c r="K191" s="20"/>
      <c r="L191" s="30">
        <v>180</v>
      </c>
      <c r="M191" s="29"/>
      <c r="N191" s="14" t="s">
        <v>121</v>
      </c>
      <c r="O191" s="14" t="s">
        <v>710</v>
      </c>
      <c r="P191" s="14" t="s">
        <v>27</v>
      </c>
      <c r="Q191" s="23"/>
      <c r="R191" s="2"/>
    </row>
    <row r="192" s="3" customFormat="1" ht="95.1" customHeight="1" spans="1:18">
      <c r="A192" s="14">
        <v>186</v>
      </c>
      <c r="B192" s="15" t="s">
        <v>742</v>
      </c>
      <c r="C192" s="14" t="s">
        <v>766</v>
      </c>
      <c r="D192" s="16" t="s">
        <v>767</v>
      </c>
      <c r="E192" s="35" t="s">
        <v>768</v>
      </c>
      <c r="F192" s="16" t="s">
        <v>769</v>
      </c>
      <c r="G192" s="14">
        <f t="shared" si="20"/>
        <v>100</v>
      </c>
      <c r="H192" s="14">
        <f t="shared" si="21"/>
        <v>100</v>
      </c>
      <c r="I192" s="20"/>
      <c r="J192" s="20"/>
      <c r="K192" s="20"/>
      <c r="L192" s="30">
        <v>100</v>
      </c>
      <c r="M192" s="29"/>
      <c r="N192" s="14" t="s">
        <v>121</v>
      </c>
      <c r="O192" s="14" t="s">
        <v>710</v>
      </c>
      <c r="P192" s="14" t="s">
        <v>27</v>
      </c>
      <c r="Q192" s="24"/>
      <c r="R192" s="2"/>
    </row>
    <row r="193" s="3" customFormat="1" ht="63.95" customHeight="1" spans="1:18">
      <c r="A193" s="14">
        <v>187</v>
      </c>
      <c r="B193" s="15" t="s">
        <v>770</v>
      </c>
      <c r="C193" s="14" t="s">
        <v>771</v>
      </c>
      <c r="D193" s="16" t="s">
        <v>772</v>
      </c>
      <c r="E193" s="35" t="s">
        <v>768</v>
      </c>
      <c r="F193" s="16" t="s">
        <v>773</v>
      </c>
      <c r="G193" s="14">
        <f t="shared" si="20"/>
        <v>100</v>
      </c>
      <c r="H193" s="14">
        <f t="shared" si="21"/>
        <v>100</v>
      </c>
      <c r="I193" s="20"/>
      <c r="J193" s="20"/>
      <c r="K193" s="20"/>
      <c r="L193" s="30">
        <v>100</v>
      </c>
      <c r="M193" s="29"/>
      <c r="N193" s="14" t="s">
        <v>121</v>
      </c>
      <c r="O193" s="14" t="s">
        <v>710</v>
      </c>
      <c r="P193" s="14" t="s">
        <v>27</v>
      </c>
      <c r="Q193" s="24"/>
      <c r="R193" s="2"/>
    </row>
    <row r="194" s="3" customFormat="1" ht="83.1" customHeight="1" spans="1:18">
      <c r="A194" s="14">
        <v>188</v>
      </c>
      <c r="B194" s="15" t="s">
        <v>774</v>
      </c>
      <c r="C194" s="14" t="s">
        <v>775</v>
      </c>
      <c r="D194" s="16" t="s">
        <v>776</v>
      </c>
      <c r="E194" s="35" t="s">
        <v>777</v>
      </c>
      <c r="F194" s="16" t="s">
        <v>778</v>
      </c>
      <c r="G194" s="14">
        <f t="shared" si="20"/>
        <v>150</v>
      </c>
      <c r="H194" s="14">
        <f t="shared" si="21"/>
        <v>150</v>
      </c>
      <c r="I194" s="20"/>
      <c r="J194" s="20"/>
      <c r="K194" s="20"/>
      <c r="L194" s="30">
        <v>150</v>
      </c>
      <c r="M194" s="29"/>
      <c r="N194" s="14" t="s">
        <v>121</v>
      </c>
      <c r="O194" s="14" t="s">
        <v>710</v>
      </c>
      <c r="P194" s="14" t="s">
        <v>27</v>
      </c>
      <c r="Q194" s="23"/>
      <c r="R194" s="2"/>
    </row>
    <row r="195" s="3" customFormat="1" ht="102.95" customHeight="1" spans="1:18">
      <c r="A195" s="14">
        <v>189</v>
      </c>
      <c r="B195" s="15" t="s">
        <v>779</v>
      </c>
      <c r="C195" s="23" t="s">
        <v>780</v>
      </c>
      <c r="D195" s="16" t="s">
        <v>781</v>
      </c>
      <c r="E195" s="35" t="s">
        <v>764</v>
      </c>
      <c r="F195" s="16" t="s">
        <v>782</v>
      </c>
      <c r="G195" s="14">
        <f t="shared" si="20"/>
        <v>170</v>
      </c>
      <c r="H195" s="14">
        <f t="shared" si="21"/>
        <v>170</v>
      </c>
      <c r="I195" s="20"/>
      <c r="J195" s="20"/>
      <c r="K195" s="20"/>
      <c r="L195" s="20">
        <v>170</v>
      </c>
      <c r="M195" s="36"/>
      <c r="N195" s="14" t="s">
        <v>121</v>
      </c>
      <c r="O195" s="14" t="s">
        <v>710</v>
      </c>
      <c r="P195" s="14" t="s">
        <v>27</v>
      </c>
      <c r="Q195" s="24"/>
      <c r="R195" s="2"/>
    </row>
    <row r="196" s="3" customFormat="1" ht="293.1" customHeight="1" spans="1:18">
      <c r="A196" s="14">
        <v>190</v>
      </c>
      <c r="B196" s="15" t="s">
        <v>783</v>
      </c>
      <c r="C196" s="15" t="s">
        <v>784</v>
      </c>
      <c r="D196" s="16" t="s">
        <v>785</v>
      </c>
      <c r="E196" s="17" t="s">
        <v>453</v>
      </c>
      <c r="F196" s="16" t="s">
        <v>786</v>
      </c>
      <c r="G196" s="14">
        <f t="shared" si="20"/>
        <v>490</v>
      </c>
      <c r="H196" s="14">
        <f t="shared" si="21"/>
        <v>490</v>
      </c>
      <c r="I196" s="20">
        <v>490</v>
      </c>
      <c r="J196" s="20"/>
      <c r="K196" s="20"/>
      <c r="L196" s="20"/>
      <c r="M196" s="20"/>
      <c r="N196" s="14" t="s">
        <v>121</v>
      </c>
      <c r="O196" s="15" t="s">
        <v>710</v>
      </c>
      <c r="P196" s="14" t="s">
        <v>27</v>
      </c>
      <c r="Q196" s="24"/>
      <c r="R196" s="2"/>
    </row>
    <row r="197" s="3" customFormat="1" ht="78" customHeight="1" spans="1:18">
      <c r="A197" s="14">
        <v>191</v>
      </c>
      <c r="B197" s="15" t="s">
        <v>787</v>
      </c>
      <c r="C197" s="15" t="s">
        <v>788</v>
      </c>
      <c r="D197" s="14" t="s">
        <v>789</v>
      </c>
      <c r="E197" s="17" t="s">
        <v>453</v>
      </c>
      <c r="F197" s="15" t="s">
        <v>790</v>
      </c>
      <c r="G197" s="14">
        <f t="shared" ref="G197:G198" si="22">H197+M197</f>
        <v>50</v>
      </c>
      <c r="H197" s="14">
        <f t="shared" ref="H197:H198" si="23">SUM(I197:L197)</f>
        <v>50</v>
      </c>
      <c r="I197" s="20"/>
      <c r="J197" s="20">
        <v>50</v>
      </c>
      <c r="K197" s="20"/>
      <c r="L197" s="20"/>
      <c r="M197" s="20"/>
      <c r="N197" s="14" t="s">
        <v>375</v>
      </c>
      <c r="O197" s="15" t="s">
        <v>710</v>
      </c>
      <c r="P197" s="14" t="s">
        <v>376</v>
      </c>
      <c r="Q197" s="20" t="s">
        <v>28</v>
      </c>
      <c r="R197" s="2"/>
    </row>
    <row r="198" s="3" customFormat="1" ht="78" customHeight="1" spans="1:18">
      <c r="A198" s="14">
        <v>192</v>
      </c>
      <c r="B198" s="15" t="s">
        <v>791</v>
      </c>
      <c r="C198" s="15" t="s">
        <v>30</v>
      </c>
      <c r="D198" s="16" t="s">
        <v>792</v>
      </c>
      <c r="E198" s="17" t="s">
        <v>485</v>
      </c>
      <c r="F198" s="16" t="s">
        <v>793</v>
      </c>
      <c r="G198" s="14">
        <f t="shared" si="22"/>
        <v>178</v>
      </c>
      <c r="H198" s="14">
        <f t="shared" si="23"/>
        <v>178</v>
      </c>
      <c r="I198" s="20">
        <v>178</v>
      </c>
      <c r="J198" s="20"/>
      <c r="K198" s="20"/>
      <c r="L198" s="20"/>
      <c r="M198" s="20"/>
      <c r="N198" s="14" t="s">
        <v>25</v>
      </c>
      <c r="O198" s="15" t="s">
        <v>710</v>
      </c>
      <c r="P198" s="14" t="s">
        <v>27</v>
      </c>
      <c r="Q198" s="24"/>
      <c r="R198" s="2"/>
    </row>
    <row r="199" s="3" customFormat="1" ht="78" customHeight="1" spans="1:18">
      <c r="A199" s="14">
        <v>193</v>
      </c>
      <c r="B199" s="15" t="s">
        <v>794</v>
      </c>
      <c r="C199" s="15" t="s">
        <v>30</v>
      </c>
      <c r="D199" s="16" t="s">
        <v>795</v>
      </c>
      <c r="E199" s="17" t="s">
        <v>340</v>
      </c>
      <c r="F199" s="16" t="s">
        <v>796</v>
      </c>
      <c r="G199" s="14">
        <v>2634.0211</v>
      </c>
      <c r="H199" s="14">
        <v>2634.0211</v>
      </c>
      <c r="I199" s="20">
        <v>2634.0211</v>
      </c>
      <c r="J199" s="20"/>
      <c r="K199" s="20"/>
      <c r="L199" s="20"/>
      <c r="M199" s="20"/>
      <c r="N199" s="14" t="s">
        <v>797</v>
      </c>
      <c r="O199" s="15" t="s">
        <v>710</v>
      </c>
      <c r="P199" s="14" t="s">
        <v>27</v>
      </c>
      <c r="Q199" s="24"/>
      <c r="R199" s="2"/>
    </row>
    <row r="200" s="3" customFormat="1" customHeight="1" spans="1:18">
      <c r="A200" s="14"/>
      <c r="B200" s="31" t="s">
        <v>798</v>
      </c>
      <c r="C200" s="32"/>
      <c r="D200" s="33"/>
      <c r="E200" s="32"/>
      <c r="F200" s="34"/>
      <c r="G200" s="12">
        <f>SUM(G176:G199)</f>
        <v>7810.659</v>
      </c>
      <c r="H200" s="12">
        <f t="shared" ref="H200:M200" si="24">SUM(H176:H199)</f>
        <v>7810.659</v>
      </c>
      <c r="I200" s="12">
        <f t="shared" si="24"/>
        <v>5970.659</v>
      </c>
      <c r="J200" s="12">
        <f t="shared" si="24"/>
        <v>1140</v>
      </c>
      <c r="K200" s="12">
        <f t="shared" si="24"/>
        <v>0</v>
      </c>
      <c r="L200" s="12">
        <f t="shared" si="24"/>
        <v>700</v>
      </c>
      <c r="M200" s="12">
        <f t="shared" si="24"/>
        <v>0</v>
      </c>
      <c r="N200" s="14"/>
      <c r="O200" s="15"/>
      <c r="P200" s="14"/>
      <c r="Q200" s="24"/>
      <c r="R200" s="2"/>
    </row>
    <row r="201" s="2" customFormat="1" customHeight="1" spans="1:17">
      <c r="A201" s="14"/>
      <c r="B201" s="31" t="s">
        <v>12</v>
      </c>
      <c r="C201" s="32"/>
      <c r="D201" s="33"/>
      <c r="E201" s="32"/>
      <c r="F201" s="34"/>
      <c r="G201" s="12">
        <f t="shared" ref="G201:M201" si="25">G133+G175+G200</f>
        <v>33755.46</v>
      </c>
      <c r="H201" s="12">
        <f t="shared" si="25"/>
        <v>33755.46</v>
      </c>
      <c r="I201" s="12">
        <f t="shared" si="25"/>
        <v>25225</v>
      </c>
      <c r="J201" s="12">
        <f t="shared" si="25"/>
        <v>7310.46</v>
      </c>
      <c r="K201" s="12">
        <f t="shared" si="25"/>
        <v>170</v>
      </c>
      <c r="L201" s="12">
        <f t="shared" si="25"/>
        <v>1050</v>
      </c>
      <c r="M201" s="12">
        <f t="shared" si="25"/>
        <v>0</v>
      </c>
      <c r="N201" s="14"/>
      <c r="O201" s="15"/>
      <c r="P201" s="14"/>
      <c r="Q201" s="20"/>
    </row>
  </sheetData>
  <autoFilter xmlns:etc="http://www.wps.cn/officeDocument/2017/etCustomData" ref="A4:Q201" etc:filterBottomFollowUsedRange="0">
    <extLst/>
  </autoFilter>
  <sortState ref="B6:R202">
    <sortCondition ref="O6:O202"/>
  </sortState>
  <mergeCells count="19">
    <mergeCell ref="A1:O1"/>
    <mergeCell ref="G2:M2"/>
    <mergeCell ref="H3:L3"/>
    <mergeCell ref="B133:F133"/>
    <mergeCell ref="B175:F175"/>
    <mergeCell ref="B200:F200"/>
    <mergeCell ref="B201:F201"/>
    <mergeCell ref="A2:A4"/>
    <mergeCell ref="B2:B4"/>
    <mergeCell ref="C2:C4"/>
    <mergeCell ref="D2:D4"/>
    <mergeCell ref="E2:E4"/>
    <mergeCell ref="F2:F4"/>
    <mergeCell ref="G3:G4"/>
    <mergeCell ref="M3:M4"/>
    <mergeCell ref="N2:N4"/>
    <mergeCell ref="O2:O4"/>
    <mergeCell ref="P2:P4"/>
    <mergeCell ref="Q2:Q4"/>
  </mergeCells>
  <printOptions horizontalCentered="1"/>
  <pageMargins left="0.590277777777778" right="0.590277777777778" top="0.747916666666667" bottom="0.747916666666667" header="0.298611111111111" footer="0.590277777777778"/>
  <pageSetup paperSize="9" scale="79" fitToHeight="0" orientation="landscape"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尘</cp:lastModifiedBy>
  <dcterms:created xsi:type="dcterms:W3CDTF">2006-09-13T11:21:00Z</dcterms:created>
  <cp:lastPrinted>2022-09-02T03:14:00Z</cp:lastPrinted>
  <dcterms:modified xsi:type="dcterms:W3CDTF">2025-04-28T02:51:42Z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9128B52A94FC4583978C36331AC1EDF2</vt:lpwstr>
  </property>
</Properties>
</file>